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700" windowHeight="8265" tabRatio="597" firstSheet="1" activeTab="1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预算总表" sheetId="5" r:id="rId5"/>
    <sheet name="公共预算财政拨款支出表" sheetId="6" r:id="rId6"/>
    <sheet name="基金预算支出表" sheetId="7" r:id="rId7"/>
    <sheet name="部门经济分类支出表" sheetId="8" r:id="rId8"/>
    <sheet name="“三公”经费预算财政拨款情况统计表" sheetId="9" r:id="rId9"/>
    <sheet name="政府采购预算表" sheetId="10" r:id="rId10"/>
    <sheet name="购买服务预算" sheetId="11" r:id="rId11"/>
  </sheets>
  <externalReferences>
    <externalReference r:id="rId14"/>
  </externalReferences>
  <definedNames>
    <definedName name="_xlnm.Print_Area" localSheetId="7">'部门经济分类支出表'!$A$1:$K$23</definedName>
    <definedName name="_xlnm.Print_Area" localSheetId="4">'财政拨款收支预算总表'!$A$1:$F$32</definedName>
    <definedName name="_xlnm.Print_Titles" localSheetId="8">'“三公”经费预算财政拨款情况统计表'!$2:$4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<sst xmlns="http://schemas.openxmlformats.org/spreadsheetml/2006/main" count="675" uniqueCount="336">
  <si>
    <t>总计</t>
  </si>
  <si>
    <t>本   年   收   入</t>
  </si>
  <si>
    <t>用事业基金
弥补收支差额</t>
  </si>
  <si>
    <t>上年结转</t>
  </si>
  <si>
    <t>合计</t>
  </si>
  <si>
    <t>上级补助收入</t>
  </si>
  <si>
    <t>事业收入</t>
  </si>
  <si>
    <t>事业单位经营收入</t>
  </si>
  <si>
    <t>附属单位上缴收入</t>
  </si>
  <si>
    <t>其他收入</t>
  </si>
  <si>
    <t>小计</t>
  </si>
  <si>
    <t>上年教育收费结余</t>
  </si>
  <si>
    <t>其他资金结余</t>
  </si>
  <si>
    <t>金额</t>
  </si>
  <si>
    <t>其中：教育收费收入</t>
  </si>
  <si>
    <t>科目编码</t>
  </si>
  <si>
    <t>基本支出</t>
  </si>
  <si>
    <t>项目支出</t>
  </si>
  <si>
    <t>上缴上级支出</t>
  </si>
  <si>
    <t>事业单位经营支出</t>
  </si>
  <si>
    <t>对附属单位补助支出</t>
  </si>
  <si>
    <t>预算数</t>
  </si>
  <si>
    <t>收  入</t>
  </si>
  <si>
    <t>支  出</t>
  </si>
  <si>
    <t>项  目</t>
  </si>
  <si>
    <t>预算数</t>
  </si>
  <si>
    <t>一、财政拨款收入</t>
  </si>
  <si>
    <t>二、上级补助收入</t>
  </si>
  <si>
    <t>三、事业收入</t>
  </si>
  <si>
    <t>四、事业单位经营收入</t>
  </si>
  <si>
    <t>五、附属单位上缴收入</t>
  </si>
  <si>
    <t>六、其他收入</t>
  </si>
  <si>
    <t>本年收入合计</t>
  </si>
  <si>
    <t>本年支出合计</t>
  </si>
  <si>
    <t>七、用事业基金弥补收支差额</t>
  </si>
  <si>
    <t>结转下年</t>
  </si>
  <si>
    <t xml:space="preserve">      收入总计</t>
  </si>
  <si>
    <t xml:space="preserve">      支出总计</t>
  </si>
  <si>
    <t>单位：万元（保留两位小数）</t>
  </si>
  <si>
    <t>单位：万元（保留两位小数）</t>
  </si>
  <si>
    <t>单位：万元（保留两位小数）</t>
  </si>
  <si>
    <t>科目名称</t>
  </si>
  <si>
    <t>项目</t>
  </si>
  <si>
    <t>本年预算数</t>
  </si>
  <si>
    <t>合计</t>
  </si>
  <si>
    <t>1、因公出国（境）费用</t>
  </si>
  <si>
    <t>2、公务接待费</t>
  </si>
  <si>
    <t>合计</t>
  </si>
  <si>
    <t>项目支出</t>
  </si>
  <si>
    <t>小计</t>
  </si>
  <si>
    <t>收      入</t>
  </si>
  <si>
    <t>支      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</si>
  <si>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</si>
  <si>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</si>
  <si>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</si>
  <si>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</si>
  <si>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</si>
  <si>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</si>
  <si>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</si>
  <si>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（二）政府性基金预算财政拨款</t>
  </si>
  <si>
    <t>二、上年结转</t>
  </si>
  <si>
    <t>二、结转下年</t>
  </si>
  <si>
    <r>
      <t>收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计</t>
    </r>
  </si>
  <si>
    <r>
      <t xml:space="preserve">            </t>
    </r>
    <r>
      <rPr>
        <sz val="10"/>
        <rFont val="宋体"/>
        <family val="0"/>
      </rPr>
      <t>支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计</t>
    </r>
  </si>
  <si>
    <t>八、上年结转</t>
  </si>
  <si>
    <t>合计</t>
  </si>
  <si>
    <t>小计</t>
  </si>
  <si>
    <t>合  计</t>
  </si>
  <si>
    <t>基本支出</t>
  </si>
  <si>
    <t>项目支出</t>
  </si>
  <si>
    <t>单位/科目名称/项目</t>
  </si>
  <si>
    <t>资金性质</t>
  </si>
  <si>
    <t>购买服务内容</t>
  </si>
  <si>
    <t>购买服务金额</t>
  </si>
  <si>
    <t>合计</t>
  </si>
  <si>
    <t>财政拨款</t>
  </si>
  <si>
    <t>财政拨款
结转资金</t>
  </si>
  <si>
    <t>其他资金</t>
  </si>
  <si>
    <t>一般公共服务支出</t>
  </si>
  <si>
    <t>一般公共预算</t>
  </si>
  <si>
    <t>……</t>
  </si>
  <si>
    <t>政府性基金预算</t>
  </si>
  <si>
    <t>-</t>
  </si>
  <si>
    <t>合  计</t>
  </si>
  <si>
    <t>工资福利支出</t>
  </si>
  <si>
    <t>商品和服务支出</t>
  </si>
  <si>
    <t>支出功能科目类</t>
  </si>
  <si>
    <t xml:space="preserve">    支出功能科目款</t>
  </si>
  <si>
    <t xml:space="preserve">        支出功能科目项</t>
  </si>
  <si>
    <t>合  计</t>
  </si>
  <si>
    <t>单位/科目名称/项目</t>
  </si>
  <si>
    <t>资金性质</t>
  </si>
  <si>
    <t>政府采购金额</t>
  </si>
  <si>
    <t>合计</t>
  </si>
  <si>
    <t>本年财政拨款</t>
  </si>
  <si>
    <t>财政拨款结转资金</t>
  </si>
  <si>
    <t>教育收费安排支出</t>
  </si>
  <si>
    <t>其他资金</t>
  </si>
  <si>
    <t>货物</t>
  </si>
  <si>
    <t>工程</t>
  </si>
  <si>
    <t>服务</t>
  </si>
  <si>
    <t>小计</t>
  </si>
  <si>
    <t>货物</t>
  </si>
  <si>
    <t>工程</t>
  </si>
  <si>
    <t>服务</t>
  </si>
  <si>
    <t>小计</t>
  </si>
  <si>
    <t>基本支出</t>
  </si>
  <si>
    <t>一般公共服务支出</t>
  </si>
  <si>
    <t>一般公共预算</t>
  </si>
  <si>
    <t>……</t>
  </si>
  <si>
    <t>政府性基金预算</t>
  </si>
  <si>
    <t>-</t>
  </si>
  <si>
    <t>项目支出</t>
  </si>
  <si>
    <t>合  计</t>
  </si>
  <si>
    <t>单位：万元（保留两位小数）</t>
  </si>
  <si>
    <t>政府购买服务支出预算表</t>
  </si>
  <si>
    <t>政府采购支出预算表</t>
  </si>
  <si>
    <t>一般公共预算财政拨款</t>
  </si>
  <si>
    <t>政府性基金预算财政拨款</t>
  </si>
  <si>
    <t>一般公共预算财政拨款结余</t>
  </si>
  <si>
    <t>政府性基金预算财政拨款结余</t>
  </si>
  <si>
    <t>收入预算总表</t>
  </si>
  <si>
    <t>支出预算总表</t>
  </si>
  <si>
    <t>合计</t>
  </si>
  <si>
    <t>政府性基金预算财政拨款支出表</t>
  </si>
  <si>
    <t>收支预算总表</t>
  </si>
  <si>
    <t>预算01表</t>
  </si>
  <si>
    <t>预算02表</t>
  </si>
  <si>
    <t>预算03表</t>
  </si>
  <si>
    <t>预算04表</t>
  </si>
  <si>
    <t>财政拨款收支预算总表</t>
  </si>
  <si>
    <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</si>
  <si>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“三公”经费预算财政拨款情况统计表</t>
  </si>
  <si>
    <t>单位：万元（保留两位小数）</t>
  </si>
  <si>
    <t>单位：万元（保留两位小数）</t>
  </si>
  <si>
    <t>单位 ：万元（保留两位小数）</t>
  </si>
  <si>
    <t>预算补01表</t>
  </si>
  <si>
    <t>预算补02表</t>
  </si>
  <si>
    <t>（一）一般公共服务支出</t>
  </si>
  <si>
    <t>（二）国防支出</t>
  </si>
  <si>
    <t>（三）公共安全支出</t>
  </si>
  <si>
    <t>（四）教育支出</t>
  </si>
  <si>
    <t>（五）科学技术支出</t>
  </si>
  <si>
    <t>（六）文化体育与传媒支出</t>
  </si>
  <si>
    <t>（七）社会保障和就业支出</t>
  </si>
  <si>
    <t>（八）医疗卫生与计划生育支出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</si>
  <si>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</si>
  <si>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</si>
  <si>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</si>
  <si>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</si>
  <si>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</si>
  <si>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</si>
  <si>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</si>
  <si>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（十六）援助其他地区支出</t>
  </si>
  <si>
    <t>（十七）国土海洋气象等支出</t>
  </si>
  <si>
    <t>（十八）住房保障支出</t>
  </si>
  <si>
    <t>（十九）粮油物资储备支出</t>
  </si>
  <si>
    <t>（二十）预备费</t>
  </si>
  <si>
    <t>（二十一）债务付息支出</t>
  </si>
  <si>
    <r>
      <t>（二十二）</t>
    </r>
    <r>
      <rPr>
        <sz val="10"/>
        <rFont val="宋体"/>
        <family val="0"/>
      </rPr>
      <t>其他支出</t>
    </r>
  </si>
  <si>
    <t>部门经济分类科目</t>
  </si>
  <si>
    <t>支出功能分类科目编码</t>
  </si>
  <si>
    <t>支出功能分类科目编码</t>
  </si>
  <si>
    <t>支出功能分类科目名称</t>
  </si>
  <si>
    <t>支出功能分类科目名称</t>
  </si>
  <si>
    <t>部门经济分类财政拨款支出表</t>
  </si>
  <si>
    <t>一般公共预算</t>
  </si>
  <si>
    <t>一般公共预算财政拨款支出表</t>
  </si>
  <si>
    <t>工资福利支出</t>
  </si>
  <si>
    <t>商品和服务支出</t>
  </si>
  <si>
    <t>对个人和家庭的补助</t>
  </si>
  <si>
    <t>一、基本支出</t>
  </si>
  <si>
    <t xml:space="preserve">       工资福利支出</t>
  </si>
  <si>
    <t>二、项目支出</t>
  </si>
  <si>
    <t>三、上缴上级支出</t>
  </si>
  <si>
    <t>四、事业单位经营支出</t>
  </si>
  <si>
    <t>五、对附属单位补助支出</t>
  </si>
  <si>
    <t>项  目</t>
  </si>
  <si>
    <t xml:space="preserve">       商品和服务支出</t>
  </si>
  <si>
    <t xml:space="preserve">       对个人和家庭的补助</t>
  </si>
  <si>
    <r>
      <t>预算0</t>
    </r>
    <r>
      <rPr>
        <sz val="10"/>
        <rFont val="宋体"/>
        <family val="0"/>
      </rPr>
      <t>6表</t>
    </r>
  </si>
  <si>
    <t>  基本工资</t>
  </si>
  <si>
    <t>  津贴补贴</t>
  </si>
  <si>
    <t>  奖金</t>
  </si>
  <si>
    <t>  伙食补助费</t>
  </si>
  <si>
    <t>  绩效工资</t>
  </si>
  <si>
    <t>  机关事业单位基本养老保险缴费</t>
  </si>
  <si>
    <t>  职业年金缴费</t>
  </si>
  <si>
    <t>  职工基本医疗保险缴费</t>
  </si>
  <si>
    <t>  公务员医疗补助缴费</t>
  </si>
  <si>
    <t>  其他社会保障缴费</t>
  </si>
  <si>
    <t>  住房公积金</t>
  </si>
  <si>
    <t>  医疗费</t>
  </si>
  <si>
    <t>  其他工资福利支出</t>
  </si>
  <si>
    <t>  办公费</t>
  </si>
  <si>
    <t>  印刷费</t>
  </si>
  <si>
    <t>  咨询费</t>
  </si>
  <si>
    <t>  手续费</t>
  </si>
  <si>
    <t>  水费</t>
  </si>
  <si>
    <t>  电费</t>
  </si>
  <si>
    <t>  邮电费</t>
  </si>
  <si>
    <t>  取暖费</t>
  </si>
  <si>
    <t>  物业管理费</t>
  </si>
  <si>
    <t>  差旅费</t>
  </si>
  <si>
    <t>  因公出国（境）费用</t>
  </si>
  <si>
    <t>  维修(护)费</t>
  </si>
  <si>
    <t>  租赁费</t>
  </si>
  <si>
    <t>  会议费</t>
  </si>
  <si>
    <t>  培训费</t>
  </si>
  <si>
    <t>  公务接待费</t>
  </si>
  <si>
    <t>  专用材料费</t>
  </si>
  <si>
    <t>  被装购置费</t>
  </si>
  <si>
    <t>  专用燃料费</t>
  </si>
  <si>
    <t>  劳务费</t>
  </si>
  <si>
    <t>  委托业务费</t>
  </si>
  <si>
    <t>  工会经费</t>
  </si>
  <si>
    <t>  福利费</t>
  </si>
  <si>
    <t>  公务用车运行维护费</t>
  </si>
  <si>
    <t>  其他交通费用</t>
  </si>
  <si>
    <t xml:space="preserve">   税金及附加费用</t>
  </si>
  <si>
    <t>  其他商品和服务支出</t>
  </si>
  <si>
    <t>  离休费</t>
  </si>
  <si>
    <t>  退休费</t>
  </si>
  <si>
    <t>  退职（役）费</t>
  </si>
  <si>
    <t>  生活补助</t>
  </si>
  <si>
    <t>  救济费</t>
  </si>
  <si>
    <t>  医疗费补助</t>
  </si>
  <si>
    <t>  助学金</t>
  </si>
  <si>
    <t>  奖励金</t>
  </si>
  <si>
    <t>  个人农业生产补贴</t>
  </si>
  <si>
    <t>  其他对个人和家庭的补助支出</t>
  </si>
  <si>
    <t>债务利息及费用支出</t>
  </si>
  <si>
    <t>  国内债务付息</t>
  </si>
  <si>
    <t>　 国外债务付息</t>
  </si>
  <si>
    <t>  国内债务发行费用</t>
  </si>
  <si>
    <t>　 国外债务发行费用</t>
  </si>
  <si>
    <t>资本性支出（基本建设）</t>
  </si>
  <si>
    <t>  其他基本建设支出</t>
  </si>
  <si>
    <t>资本性支出</t>
  </si>
  <si>
    <t>  土地补偿</t>
  </si>
  <si>
    <t>  安置补助</t>
  </si>
  <si>
    <t>  地上附着物和青苗补偿</t>
  </si>
  <si>
    <t>  拆迁补偿</t>
  </si>
  <si>
    <t>  其他资本性支出</t>
  </si>
  <si>
    <t>对企业补助（基本建设）</t>
  </si>
  <si>
    <t>对企业补助</t>
  </si>
  <si>
    <t>  政府投资基金股权投资</t>
  </si>
  <si>
    <t>  费用补贴</t>
  </si>
  <si>
    <t>  利息补贴</t>
  </si>
  <si>
    <t>对社会保障基金补助</t>
  </si>
  <si>
    <t>  对社会保险基金补助</t>
  </si>
  <si>
    <t>  补充全国社会保障基金</t>
  </si>
  <si>
    <t>　 赠与</t>
  </si>
  <si>
    <t>　 国家赔偿费用支出</t>
  </si>
  <si>
    <t xml:space="preserve">   对民间非营利组织和群众性自治组织补贴</t>
  </si>
  <si>
    <t>  其他支出</t>
  </si>
  <si>
    <t>一般公共预算支出合计</t>
  </si>
  <si>
    <t>资本性支出</t>
  </si>
  <si>
    <t>  其他对企业补助</t>
  </si>
  <si>
    <t>  资本金注入</t>
  </si>
  <si>
    <t>  无形资产购置</t>
  </si>
  <si>
    <t>  文物和陈列品购置</t>
  </si>
  <si>
    <t>  其他交通工具购置</t>
  </si>
  <si>
    <t>  公务用车购置</t>
  </si>
  <si>
    <t>  物资储备</t>
  </si>
  <si>
    <t>  信息网络及软件购置更新</t>
  </si>
  <si>
    <t>  大型修缮</t>
  </si>
  <si>
    <t>  基础设施建设</t>
  </si>
  <si>
    <t>  专用设备购置</t>
  </si>
  <si>
    <t>  办公设备购置</t>
  </si>
  <si>
    <t>  房屋建筑物购建</t>
  </si>
  <si>
    <t>资本性支出</t>
  </si>
  <si>
    <r>
      <t xml:space="preserve">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资本性支出</t>
    </r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</si>
  <si>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</si>
  <si>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其他支出</t>
  </si>
  <si>
    <t>  抚恤金</t>
  </si>
  <si>
    <t>其中：事业</t>
  </si>
  <si>
    <t>其中：事业</t>
  </si>
  <si>
    <t>－</t>
  </si>
  <si>
    <t>－</t>
  </si>
  <si>
    <t>一般公共预算</t>
  </si>
  <si>
    <t>其中：行政</t>
  </si>
  <si>
    <t>其中：行政</t>
  </si>
  <si>
    <r>
      <rPr>
        <b/>
        <sz val="10"/>
        <color indexed="17"/>
        <rFont val="宋体"/>
        <family val="0"/>
      </rPr>
      <t>－</t>
    </r>
  </si>
  <si>
    <r>
      <rPr>
        <sz val="10"/>
        <color indexed="17"/>
        <rFont val="宋体"/>
        <family val="0"/>
      </rPr>
      <t>－</t>
    </r>
  </si>
  <si>
    <t>2018年部门预算表</t>
  </si>
  <si>
    <t>一般公共预算财政拨款支出</t>
  </si>
  <si>
    <t>政府性基金预算支出</t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</si>
  <si>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</si>
  <si>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注：本表无数据的请注明“本年度无此项支出”</t>
  </si>
  <si>
    <t xml:space="preserve"> 20101</t>
  </si>
  <si>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2010102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</si>
  <si>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人大事务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</si>
  <si>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一般行政管理事务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</si>
  <si>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项目1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</si>
  <si>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项目2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</si>
  <si>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……</t>
    </r>
  </si>
  <si>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2010101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</si>
  <si>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20101</t>
    </r>
  </si>
  <si>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2010102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</si>
  <si>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人大事务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</si>
  <si>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</si>
  <si>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人大事务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</si>
  <si>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一般行政管理事务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</si>
  <si>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项目1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</si>
  <si>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项目2</t>
    </r>
  </si>
  <si>
    <t>3、公务用车购置及运行费</t>
  </si>
  <si>
    <t>其中：（1）公务用车运行费</t>
  </si>
  <si>
    <t xml:space="preserve">      （2）公务用车购置费</t>
  </si>
  <si>
    <t>附件2</t>
  </si>
  <si>
    <t>北京市房山区人民代表大会常务委员会</t>
  </si>
  <si>
    <t>一般公共服务支出</t>
  </si>
  <si>
    <t>社会保障和就业支出</t>
  </si>
  <si>
    <t>一般公共服务支出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</si>
  <si>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人大事务</t>
    </r>
  </si>
  <si>
    <t xml:space="preserve">    行政运行</t>
  </si>
  <si>
    <t xml:space="preserve">    一般行政管理事务</t>
  </si>
  <si>
    <t xml:space="preserve">    代表工作</t>
  </si>
  <si>
    <t>社会保障和就业支出</t>
  </si>
  <si>
    <t xml:space="preserve">  行政事业单位离退休</t>
  </si>
  <si>
    <t xml:space="preserve">    归口管理的单位离退休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</si>
  <si>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人大事务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</si>
  <si>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行政运行</t>
    </r>
  </si>
  <si>
    <t xml:space="preserve">    一般行政管理事务</t>
  </si>
  <si>
    <t xml:space="preserve">    代表工作</t>
  </si>
  <si>
    <t xml:space="preserve">  行政事业单位离退休</t>
  </si>
  <si>
    <t xml:space="preserve">    归口管理的单位离退休</t>
  </si>
  <si>
    <t xml:space="preserve">    机关事业单位基本养老保险缴费支出</t>
  </si>
  <si>
    <t xml:space="preserve">    机关事业单位职业年金缴费支出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</si>
  <si>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人大事务</t>
    </r>
  </si>
  <si>
    <t xml:space="preserve">    行政运行</t>
  </si>
  <si>
    <t xml:space="preserve">    机关事业基本养老保险缴费支出</t>
  </si>
  <si>
    <t xml:space="preserve">    机关事业职业年金缴费支出</t>
  </si>
  <si>
    <t xml:space="preserve">    机关事业基本养老保险缴费支出</t>
  </si>
  <si>
    <t xml:space="preserve">    机关事业职业年金缴费支出</t>
  </si>
  <si>
    <t xml:space="preserve">        编制单位：          （单位公章）                  部门负责人:孙强 
        填报人:  赵海霞                                  编制日期：2018 年   2 月 8  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</si>
</sst>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0.00_ ;\-0.00"/>
    <numFmt numFmtId="191" formatCode="0_ ;\-0"/>
    <numFmt numFmtId="192" formatCode="_(* #,##0_);_(* \(#,##0\);_(* &quot;-&quot;_);_(@_)"/>
    <numFmt numFmtId="193" formatCode="0.00_ ;\-0.00;;"/>
    <numFmt numFmtId="194" formatCode="0.000000_ ;\-0.000000;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 "/>
    <numFmt numFmtId="200" formatCode="0.0_);[Red]\(0.0\)"/>
    <numFmt numFmtId="201" formatCode="0.00_);[Red]\(0.00\)"/>
  </numFmts>
  <fonts count="7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10"/>
      <name val="Trial"/>
      <family val="1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7"/>
      <name val="宋体"/>
      <family val="0"/>
    </font>
    <font>
      <sz val="10"/>
      <color indexed="17"/>
      <name val="宋体"/>
      <family val="0"/>
    </font>
    <font>
      <b/>
      <sz val="14"/>
      <color indexed="8"/>
      <name val="宋体"/>
      <family val="0"/>
    </font>
    <font>
      <b/>
      <sz val="48"/>
      <color indexed="8"/>
      <name val="宋体"/>
      <family val="0"/>
    </font>
    <font>
      <b/>
      <sz val="48"/>
      <name val="宋体"/>
      <family val="0"/>
    </font>
    <font>
      <sz val="48"/>
      <name val="宋体"/>
      <family val="0"/>
    </font>
    <font>
      <b/>
      <sz val="40"/>
      <color indexed="8"/>
      <name val="宋体"/>
      <family val="0"/>
    </font>
    <font>
      <b/>
      <sz val="40"/>
      <name val="宋体"/>
      <family val="0"/>
    </font>
    <font>
      <sz val="4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0"/>
      <color indexed="20"/>
      <name val="宋体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name val="Calibri"/>
      <family val="0"/>
    </font>
    <font>
      <b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37" fontId="10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4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22" borderId="5" applyNumberFormat="0" applyAlignment="0" applyProtection="0"/>
    <xf numFmtId="0" fontId="65" fillId="23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11" fillId="0" borderId="0">
      <alignment/>
      <protection/>
    </xf>
    <xf numFmtId="192" fontId="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31" borderId="5" applyNumberFormat="0" applyAlignment="0" applyProtection="0"/>
    <xf numFmtId="0" fontId="7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51">
      <alignment vertical="center"/>
      <protection/>
    </xf>
    <xf numFmtId="0" fontId="1" fillId="0" borderId="10" xfId="51" applyNumberFormat="1" applyFill="1" applyBorder="1" applyAlignment="1" applyProtection="1">
      <alignment/>
      <protection/>
    </xf>
    <xf numFmtId="0" fontId="1" fillId="0" borderId="11" xfId="51" applyNumberFormat="1" applyFill="1" applyBorder="1" applyAlignment="1" applyProtection="1">
      <alignment horizontal="center" vertical="center"/>
      <protection/>
    </xf>
    <xf numFmtId="0" fontId="1" fillId="0" borderId="0" xfId="51" applyFill="1">
      <alignment vertical="center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0" borderId="11" xfId="51" applyNumberFormat="1" applyFill="1" applyBorder="1" applyAlignment="1" applyProtection="1">
      <alignment horizontal="left" vertical="center"/>
      <protection/>
    </xf>
    <xf numFmtId="0" fontId="9" fillId="0" borderId="11" xfId="51" applyNumberFormat="1" applyFont="1" applyFill="1" applyBorder="1" applyAlignment="1" applyProtection="1">
      <alignment horizontal="left" vertical="center"/>
      <protection/>
    </xf>
    <xf numFmtId="0" fontId="1" fillId="0" borderId="11" xfId="51" applyNumberFormat="1" applyFont="1" applyFill="1" applyBorder="1" applyAlignment="1" applyProtection="1">
      <alignment horizontal="left" vertical="center"/>
      <protection/>
    </xf>
    <xf numFmtId="0" fontId="1" fillId="0" borderId="0" xfId="51" applyAlignment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1" fillId="0" borderId="0" xfId="48" applyAlignment="1">
      <alignment vertical="center"/>
      <protection/>
    </xf>
    <xf numFmtId="0" fontId="13" fillId="0" borderId="10" xfId="48" applyNumberFormat="1" applyFont="1" applyFill="1" applyBorder="1" applyAlignment="1" applyProtection="1">
      <alignment horizontal="left" vertical="center"/>
      <protection/>
    </xf>
    <xf numFmtId="0" fontId="6" fillId="0" borderId="11" xfId="48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Alignment="1">
      <alignment vertical="center"/>
      <protection/>
    </xf>
    <xf numFmtId="0" fontId="6" fillId="0" borderId="13" xfId="48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14" fillId="0" borderId="13" xfId="48" applyNumberFormat="1" applyFont="1" applyFill="1" applyBorder="1" applyAlignment="1" applyProtection="1">
      <alignment horizontal="left" vertical="center"/>
      <protection/>
    </xf>
    <xf numFmtId="194" fontId="14" fillId="0" borderId="13" xfId="48" applyNumberFormat="1" applyFont="1" applyFill="1" applyBorder="1" applyAlignment="1" applyProtection="1">
      <alignment horizontal="right" vertical="center"/>
      <protection/>
    </xf>
    <xf numFmtId="0" fontId="14" fillId="0" borderId="14" xfId="48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8" fillId="0" borderId="11" xfId="45" applyFont="1" applyFill="1" applyBorder="1" applyAlignment="1">
      <alignment horizontal="center" vertical="center"/>
      <protection/>
    </xf>
    <xf numFmtId="0" fontId="16" fillId="0" borderId="0" xfId="46" applyFont="1" applyAlignment="1">
      <alignment vertical="center"/>
      <protection/>
    </xf>
    <xf numFmtId="0" fontId="2" fillId="0" borderId="0" xfId="46" applyFont="1" applyAlignment="1">
      <alignment horizontal="right" vertical="center"/>
      <protection/>
    </xf>
    <xf numFmtId="0" fontId="17" fillId="0" borderId="0" xfId="46" applyFont="1" applyAlignment="1">
      <alignment horizontal="centerContinuous" vertical="center"/>
      <protection/>
    </xf>
    <xf numFmtId="0" fontId="1" fillId="0" borderId="0" xfId="46" applyAlignment="1">
      <alignment vertical="center"/>
      <protection/>
    </xf>
    <xf numFmtId="0" fontId="2" fillId="0" borderId="0" xfId="46" applyFont="1" applyAlignment="1" quotePrefix="1">
      <alignment vertical="center"/>
      <protection/>
    </xf>
    <xf numFmtId="0" fontId="2" fillId="0" borderId="0" xfId="46" applyFont="1" applyAlignment="1">
      <alignment vertical="center"/>
      <protection/>
    </xf>
    <xf numFmtId="0" fontId="0" fillId="0" borderId="11" xfId="46" applyFont="1" applyFill="1" applyBorder="1" applyAlignment="1" quotePrefix="1">
      <alignment horizontal="center" vertical="center"/>
      <protection/>
    </xf>
    <xf numFmtId="0" fontId="0" fillId="0" borderId="11" xfId="46" applyFont="1" applyFill="1" applyBorder="1" applyAlignment="1">
      <alignment horizontal="center" vertical="center"/>
      <protection/>
    </xf>
    <xf numFmtId="0" fontId="0" fillId="0" borderId="11" xfId="46" applyFont="1" applyFill="1" applyBorder="1" applyAlignment="1" quotePrefix="1">
      <alignment horizontal="left" vertical="center"/>
      <protection/>
    </xf>
    <xf numFmtId="0" fontId="18" fillId="0" borderId="11" xfId="46" applyFont="1" applyFill="1" applyBorder="1" applyAlignment="1">
      <alignment horizontal="right" vertical="center"/>
      <protection/>
    </xf>
    <xf numFmtId="0" fontId="0" fillId="0" borderId="11" xfId="46" applyFont="1" applyFill="1" applyBorder="1" applyAlignment="1">
      <alignment vertical="center"/>
      <protection/>
    </xf>
    <xf numFmtId="0" fontId="1" fillId="0" borderId="11" xfId="46" applyFill="1" applyBorder="1" applyAlignment="1">
      <alignment vertical="center"/>
      <protection/>
    </xf>
    <xf numFmtId="0" fontId="0" fillId="0" borderId="11" xfId="46" applyFont="1" applyFill="1" applyBorder="1" applyAlignment="1" quotePrefix="1">
      <alignment vertical="center"/>
      <protection/>
    </xf>
    <xf numFmtId="0" fontId="18" fillId="0" borderId="11" xfId="46" applyFont="1" applyFill="1" applyBorder="1" applyAlignment="1" quotePrefix="1">
      <alignment vertical="center"/>
      <protection/>
    </xf>
    <xf numFmtId="0" fontId="8" fillId="0" borderId="11" xfId="46" applyFont="1" applyFill="1" applyBorder="1" applyAlignment="1" quotePrefix="1">
      <alignment horizontal="center" vertical="center"/>
      <protection/>
    </xf>
    <xf numFmtId="0" fontId="8" fillId="0" borderId="11" xfId="46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45" applyFont="1" applyAlignment="1">
      <alignment vertical="center"/>
      <protection/>
    </xf>
    <xf numFmtId="0" fontId="17" fillId="0" borderId="0" xfId="45" applyFont="1" applyAlignment="1">
      <alignment horizontal="centerContinuous" vertical="center"/>
      <protection/>
    </xf>
    <xf numFmtId="0" fontId="1" fillId="0" borderId="0" xfId="45" applyAlignment="1">
      <alignment vertical="center"/>
      <protection/>
    </xf>
    <xf numFmtId="0" fontId="15" fillId="0" borderId="0" xfId="49" applyFont="1" applyFill="1" applyBorder="1" applyAlignment="1">
      <alignment vertical="center"/>
      <protection/>
    </xf>
    <xf numFmtId="0" fontId="2" fillId="0" borderId="0" xfId="45" applyFont="1" applyAlignment="1">
      <alignment vertical="center"/>
      <protection/>
    </xf>
    <xf numFmtId="0" fontId="8" fillId="0" borderId="11" xfId="45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42" applyFont="1">
      <alignment vertical="center"/>
      <protection/>
    </xf>
    <xf numFmtId="0" fontId="1" fillId="0" borderId="0" xfId="42">
      <alignment vertical="center"/>
      <protection/>
    </xf>
    <xf numFmtId="0" fontId="2" fillId="0" borderId="0" xfId="50" applyFont="1" applyAlignment="1" quotePrefix="1">
      <alignment horizontal="right" vertical="center"/>
      <protection/>
    </xf>
    <xf numFmtId="0" fontId="0" fillId="0" borderId="0" xfId="42" applyFont="1">
      <alignment vertical="center"/>
      <protection/>
    </xf>
    <xf numFmtId="0" fontId="1" fillId="0" borderId="0" xfId="42" applyFont="1" applyFill="1">
      <alignment vertical="center"/>
      <protection/>
    </xf>
    <xf numFmtId="0" fontId="0" fillId="0" borderId="11" xfId="42" applyFont="1" applyBorder="1">
      <alignment vertical="center"/>
      <protection/>
    </xf>
    <xf numFmtId="0" fontId="8" fillId="0" borderId="11" xfId="42" applyFont="1" applyFill="1" applyBorder="1" applyAlignment="1">
      <alignment horizontal="center" vertical="center"/>
      <protection/>
    </xf>
    <xf numFmtId="0" fontId="0" fillId="0" borderId="11" xfId="42" applyFont="1" applyFill="1" applyBorder="1" applyAlignment="1">
      <alignment vertical="center"/>
      <protection/>
    </xf>
    <xf numFmtId="0" fontId="8" fillId="0" borderId="11" xfId="42" applyFont="1" applyFill="1" applyBorder="1" applyAlignment="1">
      <alignment vertical="center"/>
      <protection/>
    </xf>
    <xf numFmtId="0" fontId="0" fillId="0" borderId="11" xfId="42" applyFont="1" applyFill="1" applyBorder="1">
      <alignment vertical="center"/>
      <protection/>
    </xf>
    <xf numFmtId="0" fontId="0" fillId="0" borderId="11" xfId="42" applyFont="1" applyBorder="1" applyAlignment="1">
      <alignment horizontal="left" vertical="center"/>
      <protection/>
    </xf>
    <xf numFmtId="0" fontId="0" fillId="0" borderId="11" xfId="42" applyFont="1" applyFill="1" applyBorder="1" applyAlignment="1">
      <alignment horizontal="left" vertical="center"/>
      <protection/>
    </xf>
    <xf numFmtId="0" fontId="1" fillId="0" borderId="11" xfId="42" applyBorder="1" applyAlignment="1">
      <alignment horizontal="center" vertical="center"/>
      <protection/>
    </xf>
    <xf numFmtId="0" fontId="8" fillId="0" borderId="11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vertical="center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1" fillId="0" borderId="11" xfId="42" applyBorder="1">
      <alignment vertical="center"/>
      <protection/>
    </xf>
    <xf numFmtId="0" fontId="8" fillId="0" borderId="15" xfId="42" applyFont="1" applyFill="1" applyBorder="1" applyAlignment="1">
      <alignment horizontal="center" vertical="center" wrapText="1"/>
      <protection/>
    </xf>
    <xf numFmtId="0" fontId="8" fillId="0" borderId="16" xfId="4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9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51" applyFont="1">
      <alignment vertical="center"/>
      <protection/>
    </xf>
    <xf numFmtId="0" fontId="0" fillId="0" borderId="0" xfId="46" applyFont="1" applyAlignment="1">
      <alignment vertical="center"/>
      <protection/>
    </xf>
    <xf numFmtId="0" fontId="17" fillId="0" borderId="0" xfId="46" applyFont="1" applyAlignment="1" quotePrefix="1">
      <alignment horizontal="centerContinuous" vertical="center"/>
      <protection/>
    </xf>
    <xf numFmtId="0" fontId="0" fillId="0" borderId="0" xfId="0" applyFont="1" applyAlignment="1">
      <alignment/>
    </xf>
    <xf numFmtId="0" fontId="14" fillId="0" borderId="10" xfId="48" applyNumberFormat="1" applyFont="1" applyFill="1" applyBorder="1" applyAlignment="1" applyProtection="1">
      <alignment horizontal="right" vertical="center"/>
      <protection/>
    </xf>
    <xf numFmtId="0" fontId="1" fillId="0" borderId="10" xfId="51" applyNumberFormat="1" applyFont="1" applyFill="1" applyBorder="1" applyAlignment="1" applyProtection="1">
      <alignment horizontal="right" vertical="center"/>
      <protection/>
    </xf>
    <xf numFmtId="0" fontId="73" fillId="0" borderId="0" xfId="42" applyFont="1">
      <alignment vertical="center"/>
      <protection/>
    </xf>
    <xf numFmtId="0" fontId="0" fillId="0" borderId="11" xfId="46" applyFont="1" applyFill="1" applyBorder="1" applyAlignment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4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11" xfId="44" applyFont="1" applyFill="1" applyBorder="1" applyAlignment="1">
      <alignment vertical="center" wrapText="1"/>
      <protection/>
    </xf>
    <xf numFmtId="0" fontId="4" fillId="0" borderId="11" xfId="44" applyFont="1" applyFill="1" applyBorder="1" applyAlignment="1">
      <alignment vertical="center" wrapText="1"/>
      <protection/>
    </xf>
    <xf numFmtId="0" fontId="0" fillId="0" borderId="11" xfId="44" applyFont="1" applyFill="1" applyBorder="1" applyAlignment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51" applyNumberFormat="1" applyFont="1" applyFill="1" applyBorder="1" applyAlignment="1" applyProtection="1">
      <alignment horizontal="left" vertical="center"/>
      <protection/>
    </xf>
    <xf numFmtId="0" fontId="0" fillId="0" borderId="0" xfId="48" applyFont="1" applyAlignment="1">
      <alignment vertical="center"/>
      <protection/>
    </xf>
    <xf numFmtId="0" fontId="4" fillId="0" borderId="11" xfId="44" applyFont="1" applyFill="1" applyBorder="1" applyAlignment="1">
      <alignment vertical="center" wrapText="1"/>
      <protection/>
    </xf>
    <xf numFmtId="0" fontId="5" fillId="0" borderId="11" xfId="44" applyFont="1" applyFill="1" applyBorder="1" applyAlignment="1">
      <alignment vertical="center" wrapText="1"/>
      <protection/>
    </xf>
    <xf numFmtId="0" fontId="21" fillId="0" borderId="0" xfId="45" applyFont="1" applyAlignment="1">
      <alignment vertical="center"/>
      <protection/>
    </xf>
    <xf numFmtId="0" fontId="8" fillId="0" borderId="11" xfId="44" applyFont="1" applyFill="1" applyBorder="1" applyAlignment="1">
      <alignment horizontal="center" vertical="center"/>
      <protection/>
    </xf>
    <xf numFmtId="0" fontId="8" fillId="0" borderId="11" xfId="45" applyFont="1" applyBorder="1" applyAlignment="1">
      <alignment horizontal="center" vertical="center"/>
      <protection/>
    </xf>
    <xf numFmtId="0" fontId="8" fillId="0" borderId="11" xfId="45" applyFont="1" applyBorder="1" applyAlignment="1">
      <alignment horizontal="center" vertical="center"/>
      <protection/>
    </xf>
    <xf numFmtId="0" fontId="74" fillId="0" borderId="0" xfId="45" applyFont="1" applyBorder="1" applyAlignment="1">
      <alignment vertical="center"/>
      <protection/>
    </xf>
    <xf numFmtId="0" fontId="75" fillId="0" borderId="0" xfId="45" applyFont="1" applyBorder="1" applyAlignment="1">
      <alignment vertical="center"/>
      <protection/>
    </xf>
    <xf numFmtId="0" fontId="76" fillId="0" borderId="11" xfId="45" applyFont="1" applyBorder="1" applyAlignment="1">
      <alignment horizontal="right" vertical="center"/>
      <protection/>
    </xf>
    <xf numFmtId="49" fontId="76" fillId="0" borderId="11" xfId="45" applyNumberFormat="1" applyFont="1" applyBorder="1" applyAlignment="1">
      <alignment horizontal="right" vertical="center"/>
      <protection/>
    </xf>
    <xf numFmtId="0" fontId="77" fillId="0" borderId="11" xfId="45" applyFont="1" applyBorder="1" applyAlignment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45" applyFont="1" applyAlignment="1">
      <alignment vertical="center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0" fontId="0" fillId="0" borderId="11" xfId="42" applyFont="1" applyBorder="1" applyAlignment="1">
      <alignment horizontal="left" vertical="center"/>
      <protection/>
    </xf>
    <xf numFmtId="0" fontId="0" fillId="0" borderId="11" xfId="42" applyFont="1" applyBorder="1" applyAlignment="1" quotePrefix="1">
      <alignment horizontal="left" vertical="center"/>
      <protection/>
    </xf>
    <xf numFmtId="0" fontId="0" fillId="0" borderId="11" xfId="42" applyFont="1" applyBorder="1" applyAlignment="1">
      <alignment vertical="center"/>
      <protection/>
    </xf>
    <xf numFmtId="0" fontId="0" fillId="0" borderId="11" xfId="42" applyFont="1" applyBorder="1" applyAlignment="1">
      <alignment vertical="center" wrapText="1"/>
      <protection/>
    </xf>
    <xf numFmtId="199" fontId="16" fillId="0" borderId="0" xfId="45" applyNumberFormat="1" applyFont="1" applyAlignment="1">
      <alignment vertical="center"/>
      <protection/>
    </xf>
    <xf numFmtId="199" fontId="17" fillId="0" borderId="0" xfId="45" applyNumberFormat="1" applyFont="1" applyAlignment="1">
      <alignment horizontal="centerContinuous" vertical="center"/>
      <protection/>
    </xf>
    <xf numFmtId="199" fontId="2" fillId="0" borderId="10" xfId="45" applyNumberFormat="1" applyFont="1" applyBorder="1" applyAlignment="1">
      <alignment vertical="center"/>
      <protection/>
    </xf>
    <xf numFmtId="199" fontId="8" fillId="0" borderId="11" xfId="45" applyNumberFormat="1" applyFont="1" applyBorder="1" applyAlignment="1">
      <alignment horizontal="center" vertical="center"/>
      <protection/>
    </xf>
    <xf numFmtId="199" fontId="23" fillId="0" borderId="11" xfId="45" applyNumberFormat="1" applyFont="1" applyBorder="1" applyAlignment="1">
      <alignment horizontal="right" vertical="center"/>
      <protection/>
    </xf>
    <xf numFmtId="199" fontId="22" fillId="0" borderId="11" xfId="45" applyNumberFormat="1" applyFont="1" applyBorder="1" applyAlignment="1">
      <alignment horizontal="right" vertical="center"/>
      <protection/>
    </xf>
    <xf numFmtId="199" fontId="23" fillId="0" borderId="11" xfId="45" applyNumberFormat="1" applyFont="1" applyBorder="1" applyAlignment="1">
      <alignment horizontal="center" vertical="center"/>
      <protection/>
    </xf>
    <xf numFmtId="199" fontId="22" fillId="0" borderId="11" xfId="45" applyNumberFormat="1" applyFont="1" applyBorder="1" applyAlignment="1">
      <alignment horizontal="center" vertical="center"/>
      <protection/>
    </xf>
    <xf numFmtId="199" fontId="1" fillId="0" borderId="0" xfId="45" applyNumberFormat="1" applyAlignment="1">
      <alignment vertical="center"/>
      <protection/>
    </xf>
    <xf numFmtId="199" fontId="16" fillId="0" borderId="0" xfId="42" applyNumberFormat="1" applyFont="1" applyAlignment="1" quotePrefix="1">
      <alignment horizontal="right" vertical="center"/>
      <protection/>
    </xf>
    <xf numFmtId="199" fontId="2" fillId="0" borderId="10" xfId="45" applyNumberFormat="1" applyFont="1" applyBorder="1" applyAlignment="1" quotePrefix="1">
      <alignment vertical="center"/>
      <protection/>
    </xf>
    <xf numFmtId="199" fontId="8" fillId="0" borderId="11" xfId="45" applyNumberFormat="1" applyFont="1" applyFill="1" applyBorder="1" applyAlignment="1">
      <alignment horizontal="center" vertical="center"/>
      <protection/>
    </xf>
    <xf numFmtId="199" fontId="8" fillId="0" borderId="11" xfId="45" applyNumberFormat="1" applyFont="1" applyFill="1" applyBorder="1" applyAlignment="1">
      <alignment horizontal="center" vertical="center"/>
      <protection/>
    </xf>
    <xf numFmtId="199" fontId="22" fillId="0" borderId="17" xfId="45" applyNumberFormat="1" applyFont="1" applyFill="1" applyBorder="1" applyAlignment="1">
      <alignment horizontal="right" vertical="center"/>
      <protection/>
    </xf>
    <xf numFmtId="199" fontId="23" fillId="0" borderId="11" xfId="45" applyNumberFormat="1" applyFont="1" applyFill="1" applyBorder="1" applyAlignment="1">
      <alignment horizontal="right" vertical="center"/>
      <protection/>
    </xf>
    <xf numFmtId="0" fontId="0" fillId="0" borderId="11" xfId="42" applyFont="1" applyBorder="1" applyAlignment="1">
      <alignment horizontal="left" vertical="center"/>
      <protection/>
    </xf>
    <xf numFmtId="0" fontId="0" fillId="0" borderId="11" xfId="42" applyFont="1" applyBorder="1" applyAlignment="1" quotePrefix="1">
      <alignment horizontal="left" vertical="center"/>
      <protection/>
    </xf>
    <xf numFmtId="0" fontId="0" fillId="0" borderId="11" xfId="42" applyFont="1" applyFill="1" applyBorder="1" applyAlignment="1">
      <alignment horizontal="left" vertical="center"/>
      <protection/>
    </xf>
    <xf numFmtId="0" fontId="0" fillId="0" borderId="11" xfId="42" applyFont="1" applyFill="1" applyBorder="1" applyAlignment="1">
      <alignment vertical="center"/>
      <protection/>
    </xf>
    <xf numFmtId="0" fontId="0" fillId="0" borderId="11" xfId="42" applyFont="1" applyBorder="1" applyAlignment="1">
      <alignment vertical="center"/>
      <protection/>
    </xf>
    <xf numFmtId="0" fontId="0" fillId="0" borderId="11" xfId="42" applyFont="1" applyBorder="1" applyAlignment="1">
      <alignment vertical="center" wrapText="1"/>
      <protection/>
    </xf>
    <xf numFmtId="199" fontId="0" fillId="0" borderId="0" xfId="42" applyNumberFormat="1" applyFont="1">
      <alignment vertical="center"/>
      <protection/>
    </xf>
    <xf numFmtId="199" fontId="0" fillId="0" borderId="11" xfId="42" applyNumberFormat="1" applyFont="1" applyFill="1" applyBorder="1" applyAlignment="1">
      <alignment horizontal="center" vertical="center" wrapText="1"/>
      <protection/>
    </xf>
    <xf numFmtId="199" fontId="0" fillId="0" borderId="11" xfId="42" applyNumberFormat="1" applyFont="1" applyBorder="1">
      <alignment vertical="center"/>
      <protection/>
    </xf>
    <xf numFmtId="199" fontId="0" fillId="0" borderId="11" xfId="42" applyNumberFormat="1" applyFont="1" applyBorder="1" applyAlignment="1">
      <alignment horizontal="center" vertical="center"/>
      <protection/>
    </xf>
    <xf numFmtId="199" fontId="0" fillId="0" borderId="10" xfId="0" applyNumberFormat="1" applyFont="1" applyFill="1" applyBorder="1" applyAlignment="1" applyProtection="1">
      <alignment vertical="center"/>
      <protection/>
    </xf>
    <xf numFmtId="199" fontId="0" fillId="0" borderId="0" xfId="50" applyNumberFormat="1" applyFont="1" applyAlignment="1" quotePrefix="1">
      <alignment horizontal="right" vertical="center"/>
      <protection/>
    </xf>
    <xf numFmtId="199" fontId="0" fillId="0" borderId="0" xfId="42" applyNumberFormat="1" applyFont="1" applyAlignment="1">
      <alignment horizontal="right" vertical="center"/>
      <protection/>
    </xf>
    <xf numFmtId="199" fontId="0" fillId="0" borderId="11" xfId="42" applyNumberFormat="1" applyFont="1" applyFill="1" applyBorder="1" applyAlignment="1" quotePrefix="1">
      <alignment horizontal="center" vertical="center" wrapText="1"/>
      <protection/>
    </xf>
    <xf numFmtId="199" fontId="0" fillId="0" borderId="15" xfId="42" applyNumberFormat="1" applyFont="1" applyFill="1" applyBorder="1" applyAlignment="1" quotePrefix="1">
      <alignment horizontal="center" vertical="center" wrapText="1"/>
      <protection/>
    </xf>
    <xf numFmtId="199" fontId="8" fillId="0" borderId="11" xfId="42" applyNumberFormat="1" applyFont="1" applyFill="1" applyBorder="1" applyAlignment="1">
      <alignment vertical="center"/>
      <protection/>
    </xf>
    <xf numFmtId="199" fontId="0" fillId="0" borderId="11" xfId="42" applyNumberFormat="1" applyFont="1" applyFill="1" applyBorder="1">
      <alignment vertical="center"/>
      <protection/>
    </xf>
    <xf numFmtId="199" fontId="0" fillId="0" borderId="11" xfId="42" applyNumberFormat="1" applyFont="1" applyFill="1" applyBorder="1" applyAlignment="1">
      <alignment horizontal="center" vertical="center"/>
      <protection/>
    </xf>
    <xf numFmtId="199" fontId="0" fillId="0" borderId="11" xfId="42" applyNumberFormat="1" applyFont="1" applyFill="1" applyBorder="1" applyAlignment="1">
      <alignment vertical="center"/>
      <protection/>
    </xf>
    <xf numFmtId="199" fontId="0" fillId="0" borderId="11" xfId="42" applyNumberFormat="1" applyFont="1" applyBorder="1" applyAlignment="1">
      <alignment vertical="center"/>
      <protection/>
    </xf>
    <xf numFmtId="199" fontId="8" fillId="0" borderId="11" xfId="42" applyNumberFormat="1" applyFont="1" applyBorder="1" applyAlignment="1">
      <alignment horizontal="center" vertical="center" wrapText="1"/>
      <protection/>
    </xf>
    <xf numFmtId="199" fontId="0" fillId="0" borderId="11" xfId="42" applyNumberFormat="1" applyFont="1" applyBorder="1" applyAlignment="1">
      <alignment horizontal="center" vertical="center" wrapText="1"/>
      <protection/>
    </xf>
    <xf numFmtId="0" fontId="14" fillId="0" borderId="13" xfId="48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90" fontId="4" fillId="0" borderId="17" xfId="0" applyNumberFormat="1" applyFont="1" applyFill="1" applyBorder="1" applyAlignment="1" applyProtection="1">
      <alignment vertical="center"/>
      <protection/>
    </xf>
    <xf numFmtId="190" fontId="4" fillId="0" borderId="11" xfId="0" applyNumberFormat="1" applyFont="1" applyFill="1" applyBorder="1" applyAlignment="1" applyProtection="1">
      <alignment vertical="center"/>
      <protection/>
    </xf>
    <xf numFmtId="0" fontId="1" fillId="0" borderId="0" xfId="51" applyAlignment="1">
      <alignment horizontal="center" vertical="center"/>
      <protection/>
    </xf>
    <xf numFmtId="0" fontId="1" fillId="0" borderId="10" xfId="51" applyNumberFormat="1" applyFill="1" applyBorder="1" applyAlignment="1" applyProtection="1">
      <alignment horizontal="center"/>
      <protection/>
    </xf>
    <xf numFmtId="201" fontId="5" fillId="0" borderId="11" xfId="0" applyNumberFormat="1" applyFont="1" applyFill="1" applyBorder="1" applyAlignment="1" applyProtection="1">
      <alignment horizontal="center" vertical="center"/>
      <protection/>
    </xf>
    <xf numFmtId="190" fontId="5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201" fontId="4" fillId="0" borderId="11" xfId="0" applyNumberFormat="1" applyFont="1" applyFill="1" applyBorder="1" applyAlignment="1" applyProtection="1">
      <alignment vertical="center"/>
      <protection/>
    </xf>
    <xf numFmtId="201" fontId="0" fillId="0" borderId="11" xfId="0" applyNumberFormat="1" applyFont="1" applyFill="1" applyBorder="1" applyAlignment="1" applyProtection="1">
      <alignment vertical="center"/>
      <protection/>
    </xf>
    <xf numFmtId="201" fontId="5" fillId="0" borderId="11" xfId="0" applyNumberFormat="1" applyFont="1" applyFill="1" applyBorder="1" applyAlignment="1" applyProtection="1">
      <alignment horizontal="right" vertical="center"/>
      <protection/>
    </xf>
    <xf numFmtId="201" fontId="5" fillId="0" borderId="11" xfId="0" applyNumberFormat="1" applyFont="1" applyFill="1" applyBorder="1" applyAlignment="1" applyProtection="1">
      <alignment horizontal="right" vertical="center"/>
      <protection/>
    </xf>
    <xf numFmtId="201" fontId="4" fillId="0" borderId="11" xfId="0" applyNumberFormat="1" applyFont="1" applyFill="1" applyBorder="1" applyAlignment="1" applyProtection="1">
      <alignment horizontal="right" vertical="center"/>
      <protection/>
    </xf>
    <xf numFmtId="201" fontId="0" fillId="0" borderId="11" xfId="0" applyNumberFormat="1" applyFont="1" applyFill="1" applyBorder="1" applyAlignment="1" applyProtection="1">
      <alignment horizontal="right" vertical="center"/>
      <protection/>
    </xf>
    <xf numFmtId="201" fontId="8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1" xfId="46" applyFont="1" applyFill="1" applyBorder="1" applyAlignment="1">
      <alignment vertical="center"/>
      <protection/>
    </xf>
    <xf numFmtId="0" fontId="0" fillId="0" borderId="11" xfId="46" applyFont="1" applyFill="1" applyBorder="1" applyAlignment="1">
      <alignment horizontal="right" vertical="center"/>
      <protection/>
    </xf>
    <xf numFmtId="0" fontId="18" fillId="0" borderId="11" xfId="46" applyFont="1" applyFill="1" applyBorder="1" applyAlignment="1" quotePrefix="1">
      <alignment horizontal="right" vertical="center"/>
      <protection/>
    </xf>
    <xf numFmtId="199" fontId="8" fillId="0" borderId="11" xfId="0" applyNumberFormat="1" applyFont="1" applyFill="1" applyBorder="1" applyAlignment="1" applyProtection="1">
      <alignment horizontal="right" vertical="center"/>
      <protection/>
    </xf>
    <xf numFmtId="199" fontId="8" fillId="0" borderId="11" xfId="0" applyNumberFormat="1" applyFont="1" applyFill="1" applyBorder="1" applyAlignment="1" applyProtection="1">
      <alignment horizontal="right" vertical="center" wrapText="1"/>
      <protection/>
    </xf>
    <xf numFmtId="199" fontId="0" fillId="0" borderId="11" xfId="0" applyNumberFormat="1" applyFont="1" applyFill="1" applyBorder="1" applyAlignment="1" applyProtection="1">
      <alignment horizontal="right" vertical="center" wrapText="1"/>
      <protection/>
    </xf>
    <xf numFmtId="199" fontId="0" fillId="0" borderId="11" xfId="0" applyNumberFormat="1" applyFont="1" applyFill="1" applyBorder="1" applyAlignment="1" applyProtection="1">
      <alignment horizontal="right" vertical="center"/>
      <protection/>
    </xf>
    <xf numFmtId="201" fontId="22" fillId="0" borderId="17" xfId="45" applyNumberFormat="1" applyFont="1" applyBorder="1" applyAlignment="1">
      <alignment vertical="center"/>
      <protection/>
    </xf>
    <xf numFmtId="201" fontId="22" fillId="0" borderId="17" xfId="45" applyNumberFormat="1" applyFont="1" applyFill="1" applyBorder="1" applyAlignment="1">
      <alignment vertical="center"/>
      <protection/>
    </xf>
    <xf numFmtId="201" fontId="23" fillId="0" borderId="11" xfId="47" applyNumberFormat="1" applyFont="1" applyBorder="1" applyAlignment="1">
      <alignment vertical="center"/>
      <protection/>
    </xf>
    <xf numFmtId="201" fontId="23" fillId="0" borderId="11" xfId="45" applyNumberFormat="1" applyFont="1" applyBorder="1" applyAlignment="1" quotePrefix="1">
      <alignment vertical="center"/>
      <protection/>
    </xf>
    <xf numFmtId="201" fontId="23" fillId="0" borderId="11" xfId="45" applyNumberFormat="1" applyFont="1" applyFill="1" applyBorder="1" applyAlignment="1">
      <alignment vertical="center"/>
      <protection/>
    </xf>
    <xf numFmtId="201" fontId="23" fillId="0" borderId="11" xfId="45" applyNumberFormat="1" applyFont="1" applyBorder="1" applyAlignment="1">
      <alignment vertical="center"/>
      <protection/>
    </xf>
    <xf numFmtId="201" fontId="22" fillId="0" borderId="11" xfId="47" applyNumberFormat="1" applyFont="1" applyBorder="1" applyAlignment="1">
      <alignment vertical="center"/>
      <protection/>
    </xf>
    <xf numFmtId="201" fontId="22" fillId="0" borderId="11" xfId="45" applyNumberFormat="1" applyFont="1" applyBorder="1" applyAlignment="1">
      <alignment vertical="center"/>
      <protection/>
    </xf>
    <xf numFmtId="201" fontId="8" fillId="0" borderId="11" xfId="45" applyNumberFormat="1" applyFont="1" applyBorder="1" applyAlignment="1">
      <alignment vertical="center"/>
      <protection/>
    </xf>
    <xf numFmtId="199" fontId="6" fillId="0" borderId="13" xfId="48" applyNumberFormat="1" applyFont="1" applyFill="1" applyBorder="1" applyAlignment="1" applyProtection="1">
      <alignment horizontal="right" vertical="center"/>
      <protection/>
    </xf>
    <xf numFmtId="199" fontId="14" fillId="0" borderId="13" xfId="48" applyNumberFormat="1" applyFont="1" applyFill="1" applyBorder="1" applyAlignment="1" applyProtection="1">
      <alignment horizontal="right" vertical="center"/>
      <protection/>
    </xf>
    <xf numFmtId="0" fontId="1" fillId="0" borderId="11" xfId="51" applyNumberFormat="1" applyFill="1" applyBorder="1" applyAlignment="1" applyProtection="1">
      <alignment horizontal="right" vertical="center"/>
      <protection/>
    </xf>
    <xf numFmtId="190" fontId="5" fillId="0" borderId="11" xfId="0" applyNumberFormat="1" applyFont="1" applyFill="1" applyBorder="1" applyAlignment="1" applyProtection="1">
      <alignment horizontal="right" vertical="center"/>
      <protection/>
    </xf>
    <xf numFmtId="201" fontId="5" fillId="0" borderId="11" xfId="0" applyNumberFormat="1" applyFont="1" applyFill="1" applyBorder="1" applyAlignment="1" applyProtection="1">
      <alignment horizontal="right" vertical="center" wrapText="1"/>
      <protection/>
    </xf>
    <xf numFmtId="20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201" fontId="4" fillId="0" borderId="11" xfId="0" applyNumberFormat="1" applyFont="1" applyFill="1" applyBorder="1" applyAlignment="1" applyProtection="1">
      <alignment horizontal="right" vertical="center" wrapText="1"/>
      <protection/>
    </xf>
    <xf numFmtId="20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 wrapText="1"/>
      <protection/>
    </xf>
    <xf numFmtId="201" fontId="4" fillId="0" borderId="18" xfId="0" applyNumberFormat="1" applyFont="1" applyFill="1" applyBorder="1" applyAlignment="1" applyProtection="1">
      <alignment horizontal="right" vertical="center" wrapText="1"/>
      <protection/>
    </xf>
    <xf numFmtId="201" fontId="4" fillId="0" borderId="17" xfId="0" applyNumberFormat="1" applyFont="1" applyFill="1" applyBorder="1" applyAlignment="1" applyProtection="1">
      <alignment horizontal="right" vertical="center"/>
      <protection/>
    </xf>
    <xf numFmtId="190" fontId="4" fillId="0" borderId="17" xfId="0" applyNumberFormat="1" applyFont="1" applyFill="1" applyBorder="1" applyAlignment="1" applyProtection="1">
      <alignment horizontal="right" vertical="center"/>
      <protection/>
    </xf>
    <xf numFmtId="201" fontId="4" fillId="0" borderId="19" xfId="0" applyNumberFormat="1" applyFont="1" applyFill="1" applyBorder="1" applyAlignment="1" applyProtection="1">
      <alignment horizontal="right" vertical="center" wrapText="1"/>
      <protection/>
    </xf>
    <xf numFmtId="201" fontId="4" fillId="0" borderId="11" xfId="0" applyNumberFormat="1" applyFont="1" applyFill="1" applyBorder="1" applyAlignment="1" applyProtection="1">
      <alignment horizontal="right" vertical="center"/>
      <protection/>
    </xf>
    <xf numFmtId="190" fontId="4" fillId="0" borderId="11" xfId="0" applyNumberFormat="1" applyFont="1" applyFill="1" applyBorder="1" applyAlignment="1" applyProtection="1">
      <alignment horizontal="right" vertical="center"/>
      <protection/>
    </xf>
    <xf numFmtId="201" fontId="5" fillId="0" borderId="19" xfId="0" applyNumberFormat="1" applyFont="1" applyFill="1" applyBorder="1" applyAlignment="1" applyProtection="1">
      <alignment horizontal="right" vertical="center" wrapText="1"/>
      <protection/>
    </xf>
    <xf numFmtId="190" fontId="5" fillId="0" borderId="11" xfId="0" applyNumberFormat="1" applyFont="1" applyFill="1" applyBorder="1" applyAlignment="1" applyProtection="1">
      <alignment horizontal="right" vertical="center"/>
      <protection/>
    </xf>
    <xf numFmtId="190" fontId="5" fillId="0" borderId="19" xfId="0" applyNumberFormat="1" applyFont="1" applyFill="1" applyBorder="1" applyAlignment="1" applyProtection="1">
      <alignment horizontal="right" vertical="center" wrapText="1"/>
      <protection/>
    </xf>
    <xf numFmtId="20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201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ill="1" applyBorder="1" applyAlignment="1" applyProtection="1">
      <alignment horizontal="left"/>
      <protection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90" fontId="33" fillId="0" borderId="11" xfId="0" applyNumberFormat="1" applyFont="1" applyFill="1" applyBorder="1" applyAlignment="1" applyProtection="1">
      <alignment horizontal="right" vertical="center"/>
      <protection/>
    </xf>
    <xf numFmtId="199" fontId="8" fillId="0" borderId="11" xfId="45" applyNumberFormat="1" applyFont="1" applyBorder="1" applyAlignment="1">
      <alignment horizontal="center" vertical="center" wrapText="1"/>
      <protection/>
    </xf>
    <xf numFmtId="199" fontId="8" fillId="0" borderId="11" xfId="45" applyNumberFormat="1" applyFont="1" applyBorder="1" applyAlignment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19" fillId="0" borderId="0" xfId="51" applyNumberFormat="1" applyFont="1" applyFill="1" applyBorder="1" applyAlignment="1" applyProtection="1">
      <alignment horizontal="center" vertical="top"/>
      <protection/>
    </xf>
    <xf numFmtId="0" fontId="1" fillId="0" borderId="11" xfId="51" applyNumberForma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46" applyFont="1" applyFill="1" applyBorder="1" applyAlignment="1" quotePrefix="1">
      <alignment horizontal="center" vertical="center"/>
      <protection/>
    </xf>
    <xf numFmtId="0" fontId="8" fillId="0" borderId="11" xfId="46" applyFont="1" applyFill="1" applyBorder="1" applyAlignment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8" fillId="0" borderId="11" xfId="45" applyFont="1" applyBorder="1" applyAlignment="1">
      <alignment horizontal="center" vertical="center"/>
      <protection/>
    </xf>
    <xf numFmtId="0" fontId="8" fillId="0" borderId="11" xfId="45" applyFont="1" applyBorder="1" applyAlignment="1">
      <alignment horizontal="center" vertical="center"/>
      <protection/>
    </xf>
    <xf numFmtId="0" fontId="8" fillId="0" borderId="11" xfId="45" applyFont="1" applyBorder="1" applyAlignment="1" quotePrefix="1">
      <alignment horizontal="center" vertical="center"/>
      <protection/>
    </xf>
    <xf numFmtId="0" fontId="8" fillId="0" borderId="11" xfId="45" applyFont="1" applyFill="1" applyBorder="1" applyAlignment="1" quotePrefix="1">
      <alignment horizontal="center" vertical="center"/>
      <protection/>
    </xf>
    <xf numFmtId="0" fontId="8" fillId="0" borderId="11" xfId="45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45" applyFont="1" applyBorder="1" applyAlignment="1">
      <alignment horizontal="center" vertical="center"/>
      <protection/>
    </xf>
    <xf numFmtId="0" fontId="8" fillId="0" borderId="29" xfId="45" applyFont="1" applyBorder="1" applyAlignment="1">
      <alignment horizontal="center" vertical="center"/>
      <protection/>
    </xf>
    <xf numFmtId="199" fontId="8" fillId="0" borderId="11" xfId="45" applyNumberFormat="1" applyFont="1" applyBorder="1" applyAlignment="1">
      <alignment horizontal="center" vertical="center"/>
      <protection/>
    </xf>
    <xf numFmtId="199" fontId="8" fillId="0" borderId="11" xfId="45" applyNumberFormat="1" applyFont="1" applyBorder="1" applyAlignment="1">
      <alignment horizontal="center" vertical="center"/>
      <protection/>
    </xf>
    <xf numFmtId="199" fontId="2" fillId="0" borderId="10" xfId="46" applyNumberFormat="1" applyFont="1" applyBorder="1" applyAlignment="1">
      <alignment horizontal="right" vertical="center"/>
      <protection/>
    </xf>
    <xf numFmtId="199" fontId="8" fillId="0" borderId="11" xfId="45" applyNumberFormat="1" applyFont="1" applyBorder="1" applyAlignment="1">
      <alignment horizontal="center" vertical="center"/>
      <protection/>
    </xf>
    <xf numFmtId="199" fontId="8" fillId="0" borderId="11" xfId="45" applyNumberFormat="1" applyFont="1" applyFill="1" applyBorder="1" applyAlignment="1">
      <alignment horizontal="center" vertical="center"/>
      <protection/>
    </xf>
    <xf numFmtId="199" fontId="8" fillId="0" borderId="11" xfId="45" applyNumberFormat="1" applyFont="1" applyFill="1" applyBorder="1" applyAlignment="1">
      <alignment horizontal="center" vertical="center"/>
      <protection/>
    </xf>
    <xf numFmtId="0" fontId="8" fillId="0" borderId="15" xfId="45" applyFont="1" applyBorder="1" applyAlignment="1">
      <alignment horizontal="center" vertical="center"/>
      <protection/>
    </xf>
    <xf numFmtId="0" fontId="8" fillId="0" borderId="28" xfId="45" applyFont="1" applyBorder="1" applyAlignment="1">
      <alignment horizontal="center" vertical="center"/>
      <protection/>
    </xf>
    <xf numFmtId="0" fontId="8" fillId="0" borderId="17" xfId="45" applyFont="1" applyBorder="1" applyAlignment="1">
      <alignment horizontal="center" vertical="center"/>
      <protection/>
    </xf>
    <xf numFmtId="199" fontId="8" fillId="0" borderId="11" xfId="45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199" fontId="0" fillId="0" borderId="11" xfId="42" applyNumberFormat="1" applyFont="1" applyFill="1" applyBorder="1" applyAlignment="1">
      <alignment horizontal="center" vertical="center" wrapText="1"/>
      <protection/>
    </xf>
    <xf numFmtId="199" fontId="0" fillId="0" borderId="11" xfId="42" applyNumberFormat="1" applyFont="1" applyFill="1" applyBorder="1" applyAlignment="1" quotePrefix="1">
      <alignment horizontal="center" vertical="center" wrapText="1"/>
      <protection/>
    </xf>
    <xf numFmtId="0" fontId="17" fillId="0" borderId="0" xfId="42" applyFont="1" applyBorder="1" applyAlignment="1">
      <alignment horizontal="center" vertical="center" wrapText="1"/>
      <protection/>
    </xf>
    <xf numFmtId="0" fontId="0" fillId="0" borderId="15" xfId="42" applyFont="1" applyFill="1" applyBorder="1" applyAlignment="1" quotePrefix="1">
      <alignment horizontal="center" vertical="center" wrapText="1"/>
      <protection/>
    </xf>
    <xf numFmtId="0" fontId="0" fillId="0" borderId="28" xfId="42" applyFont="1" applyFill="1" applyBorder="1" applyAlignment="1" quotePrefix="1">
      <alignment horizontal="center" vertical="center" wrapText="1"/>
      <protection/>
    </xf>
    <xf numFmtId="0" fontId="0" fillId="0" borderId="17" xfId="42" applyFont="1" applyFill="1" applyBorder="1" applyAlignment="1" quotePrefix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/>
      <protection/>
    </xf>
    <xf numFmtId="0" fontId="0" fillId="0" borderId="28" xfId="42" applyFont="1" applyFill="1" applyBorder="1" applyAlignment="1">
      <alignment horizontal="center" vertical="center"/>
      <protection/>
    </xf>
    <xf numFmtId="0" fontId="0" fillId="0" borderId="17" xfId="42" applyFont="1" applyFill="1" applyBorder="1" applyAlignment="1">
      <alignment horizontal="center" vertical="center"/>
      <protection/>
    </xf>
    <xf numFmtId="199" fontId="0" fillId="0" borderId="16" xfId="42" applyNumberFormat="1" applyFont="1" applyFill="1" applyBorder="1" applyAlignment="1">
      <alignment horizontal="center" vertical="center" wrapText="1"/>
      <protection/>
    </xf>
    <xf numFmtId="199" fontId="0" fillId="0" borderId="30" xfId="42" applyNumberFormat="1" applyFont="1" applyFill="1" applyBorder="1" applyAlignment="1">
      <alignment horizontal="center" vertical="center" wrapText="1"/>
      <protection/>
    </xf>
    <xf numFmtId="199" fontId="0" fillId="0" borderId="29" xfId="42" applyNumberFormat="1" applyFont="1" applyFill="1" applyBorder="1" applyAlignment="1">
      <alignment horizontal="center" vertical="center" wrapText="1"/>
      <protection/>
    </xf>
    <xf numFmtId="0" fontId="8" fillId="0" borderId="15" xfId="42" applyFont="1" applyFill="1" applyBorder="1" applyAlignment="1">
      <alignment horizontal="center" vertical="center" wrapText="1"/>
      <protection/>
    </xf>
    <xf numFmtId="0" fontId="8" fillId="0" borderId="28" xfId="42" applyFont="1" applyFill="1" applyBorder="1" applyAlignment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/>
      <protection/>
    </xf>
    <xf numFmtId="0" fontId="8" fillId="0" borderId="15" xfId="42" applyFont="1" applyFill="1" applyBorder="1" applyAlignment="1" quotePrefix="1">
      <alignment horizontal="center" vertical="center" wrapText="1"/>
      <protection/>
    </xf>
    <xf numFmtId="0" fontId="8" fillId="0" borderId="28" xfId="42" applyFont="1" applyFill="1" applyBorder="1" applyAlignment="1" quotePrefix="1">
      <alignment horizontal="center" vertical="center" wrapText="1"/>
      <protection/>
    </xf>
    <xf numFmtId="0" fontId="8" fillId="0" borderId="15" xfId="42" applyFont="1" applyFill="1" applyBorder="1" applyAlignment="1">
      <alignment horizontal="center" vertical="center"/>
      <protection/>
    </xf>
    <xf numFmtId="0" fontId="8" fillId="0" borderId="28" xfId="42" applyFont="1" applyFill="1" applyBorder="1" applyAlignment="1">
      <alignment horizontal="center" vertical="center"/>
      <protection/>
    </xf>
    <xf numFmtId="0" fontId="8" fillId="0" borderId="17" xfId="42" applyFont="1" applyFill="1" applyBorder="1" applyAlignment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3 36" xfId="44"/>
    <cellStyle name="常规_04-分类改革-预算表" xfId="45"/>
    <cellStyle name="常规_04-分类改革-预算表 2" xfId="46"/>
    <cellStyle name="常规_2015年蓝本格式" xfId="47"/>
    <cellStyle name="常规_财政拨款支出预算表" xfId="48"/>
    <cellStyle name="常规_附件1的附件1-3：2015年部门预算批复格式" xfId="49"/>
    <cellStyle name="常规_生成表" xfId="50"/>
    <cellStyle name="常规_收支预算总表" xfId="51"/>
    <cellStyle name="Hyperlink" xfId="52"/>
    <cellStyle name="好" xfId="53"/>
    <cellStyle name="汇总" xfId="54"/>
    <cellStyle name="Currency" xfId="55"/>
    <cellStyle name="货币 2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普通_97-917" xfId="63"/>
    <cellStyle name="千分位[0]_laroux" xfId="64"/>
    <cellStyle name="千分位_97-917" xfId="65"/>
    <cellStyle name="千位[0]_1" xfId="66"/>
    <cellStyle name="千位_1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73\d$\2003&#24180;&#39044;&#31639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11" sqref="A11"/>
    </sheetView>
  </sheetViews>
  <sheetFormatPr defaultColWidth="9.140625" defaultRowHeight="14.25" customHeight="1"/>
  <cols>
    <col min="1" max="1" width="53.28125" style="0" customWidth="1"/>
    <col min="2" max="2" width="13.28125" style="0" customWidth="1"/>
    <col min="3" max="3" width="23.57421875" style="0" customWidth="1"/>
    <col min="4" max="4" width="23.421875" style="0" customWidth="1"/>
    <col min="5" max="5" width="17.57421875" style="0" customWidth="1"/>
    <col min="6" max="6" width="12.140625" style="0" customWidth="1"/>
    <col min="7" max="20" width="10.28125" style="0" customWidth="1"/>
  </cols>
  <sheetData>
    <row r="1" spans="1:20" ht="79.5" customHeight="1">
      <c r="A1" s="155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0" customHeight="1">
      <c r="A2" s="225" t="s">
        <v>310</v>
      </c>
      <c r="B2" s="226"/>
      <c r="C2" s="226"/>
      <c r="D2" s="227"/>
      <c r="E2" s="228"/>
      <c r="F2" s="2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89.25" customHeight="1">
      <c r="A3" s="229" t="s">
        <v>285</v>
      </c>
      <c r="B3" s="230"/>
      <c r="C3" s="230"/>
      <c r="D3" s="231"/>
      <c r="E3" s="232"/>
      <c r="F3" s="2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8.75" customHeight="1">
      <c r="A4" s="233" t="s">
        <v>335</v>
      </c>
      <c r="B4" s="234"/>
      <c r="C4" s="234"/>
      <c r="D4" s="234"/>
      <c r="E4" s="234"/>
      <c r="F4" s="23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72" customFormat="1" ht="105.75" customHeight="1">
      <c r="A5" s="234"/>
      <c r="B5" s="234"/>
      <c r="C5" s="234"/>
      <c r="D5" s="234"/>
      <c r="E5" s="234"/>
      <c r="F5" s="23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sheetProtection/>
  <mergeCells count="3">
    <mergeCell ref="A2:F2"/>
    <mergeCell ref="A3:F3"/>
    <mergeCell ref="A4:F5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3"/>
  <sheetViews>
    <sheetView showGridLines="0" zoomScalePageLayoutView="0" workbookViewId="0" topLeftCell="A1">
      <selection activeCell="I12" sqref="I12"/>
    </sheetView>
  </sheetViews>
  <sheetFormatPr defaultColWidth="9.140625" defaultRowHeight="12"/>
  <cols>
    <col min="1" max="1" width="11.8515625" style="54" bestFit="1" customWidth="1"/>
    <col min="2" max="2" width="24.28125" style="54" customWidth="1"/>
    <col min="3" max="3" width="14.7109375" style="54" customWidth="1"/>
    <col min="4" max="4" width="9.140625" style="138" customWidth="1"/>
    <col min="5" max="5" width="7.7109375" style="138" customWidth="1"/>
    <col min="6" max="6" width="8.140625" style="138" customWidth="1"/>
    <col min="7" max="7" width="6.7109375" style="138" customWidth="1"/>
    <col min="8" max="8" width="7.00390625" style="138" customWidth="1"/>
    <col min="9" max="10" width="5.8515625" style="138" customWidth="1"/>
    <col min="11" max="11" width="7.421875" style="138" customWidth="1"/>
    <col min="12" max="23" width="5.8515625" style="138" customWidth="1"/>
    <col min="24" max="16384" width="9.140625" style="54" customWidth="1"/>
  </cols>
  <sheetData>
    <row r="1" spans="1:23" ht="14.25">
      <c r="A1" s="85" t="s">
        <v>136</v>
      </c>
      <c r="B1" s="53"/>
      <c r="C1" s="53"/>
      <c r="J1" s="143"/>
      <c r="W1" s="143"/>
    </row>
    <row r="2" spans="1:23" ht="25.5" customHeight="1">
      <c r="A2" s="291" t="s">
        <v>116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3" ht="16.5" customHeight="1">
      <c r="A3" s="56"/>
      <c r="B3" s="56"/>
      <c r="C3" s="56"/>
      <c r="J3" s="144"/>
      <c r="S3" s="142" t="s">
        <v>114</v>
      </c>
      <c r="T3" s="142"/>
      <c r="U3" s="142"/>
      <c r="W3" s="144"/>
    </row>
    <row r="4" spans="1:23" s="57" customFormat="1" ht="22.5" customHeight="1">
      <c r="A4" s="292" t="s">
        <v>15</v>
      </c>
      <c r="B4" s="295" t="s">
        <v>90</v>
      </c>
      <c r="C4" s="295" t="s">
        <v>91</v>
      </c>
      <c r="D4" s="290" t="s">
        <v>92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</row>
    <row r="5" spans="1:23" s="57" customFormat="1" ht="32.25" customHeight="1">
      <c r="A5" s="293"/>
      <c r="B5" s="296"/>
      <c r="C5" s="296"/>
      <c r="D5" s="298" t="s">
        <v>93</v>
      </c>
      <c r="E5" s="299"/>
      <c r="F5" s="299"/>
      <c r="G5" s="300"/>
      <c r="H5" s="289" t="s">
        <v>94</v>
      </c>
      <c r="I5" s="290"/>
      <c r="J5" s="290"/>
      <c r="K5" s="290"/>
      <c r="L5" s="289" t="s">
        <v>95</v>
      </c>
      <c r="M5" s="290"/>
      <c r="N5" s="290"/>
      <c r="O5" s="290"/>
      <c r="P5" s="289" t="s">
        <v>96</v>
      </c>
      <c r="Q5" s="290"/>
      <c r="R5" s="290"/>
      <c r="S5" s="290"/>
      <c r="T5" s="290" t="s">
        <v>97</v>
      </c>
      <c r="U5" s="290"/>
      <c r="V5" s="290"/>
      <c r="W5" s="290"/>
    </row>
    <row r="6" spans="1:23" s="57" customFormat="1" ht="32.25" customHeight="1">
      <c r="A6" s="294"/>
      <c r="B6" s="297"/>
      <c r="C6" s="297"/>
      <c r="D6" s="139" t="s">
        <v>93</v>
      </c>
      <c r="E6" s="146" t="s">
        <v>98</v>
      </c>
      <c r="F6" s="146" t="s">
        <v>99</v>
      </c>
      <c r="G6" s="146" t="s">
        <v>100</v>
      </c>
      <c r="H6" s="139" t="s">
        <v>101</v>
      </c>
      <c r="I6" s="145" t="s">
        <v>102</v>
      </c>
      <c r="J6" s="145" t="s">
        <v>103</v>
      </c>
      <c r="K6" s="145" t="s">
        <v>104</v>
      </c>
      <c r="L6" s="139" t="s">
        <v>105</v>
      </c>
      <c r="M6" s="145" t="s">
        <v>102</v>
      </c>
      <c r="N6" s="145" t="s">
        <v>103</v>
      </c>
      <c r="O6" s="145" t="s">
        <v>104</v>
      </c>
      <c r="P6" s="139" t="s">
        <v>105</v>
      </c>
      <c r="Q6" s="145" t="s">
        <v>102</v>
      </c>
      <c r="R6" s="145" t="s">
        <v>103</v>
      </c>
      <c r="S6" s="145" t="s">
        <v>104</v>
      </c>
      <c r="T6" s="139" t="s">
        <v>105</v>
      </c>
      <c r="U6" s="145" t="s">
        <v>102</v>
      </c>
      <c r="V6" s="145" t="s">
        <v>103</v>
      </c>
      <c r="W6" s="145" t="s">
        <v>104</v>
      </c>
    </row>
    <row r="7" spans="1:23" ht="19.5" customHeight="1">
      <c r="A7" s="58"/>
      <c r="B7" s="59" t="s">
        <v>106</v>
      </c>
      <c r="C7" s="59"/>
      <c r="D7" s="147">
        <f>SUM(E7:G7)</f>
        <v>16.41</v>
      </c>
      <c r="E7" s="150">
        <f aca="true" t="shared" si="0" ref="E7:E17">SUM(H7,L7,P7,T7)</f>
        <v>16.41</v>
      </c>
      <c r="F7" s="150">
        <f aca="true" t="shared" si="1" ref="F7:F17">SUM(J7,N7,R7,V7)</f>
        <v>0</v>
      </c>
      <c r="G7" s="148">
        <v>0</v>
      </c>
      <c r="H7" s="148">
        <f>SUM(I7:K7)</f>
        <v>16.41</v>
      </c>
      <c r="I7" s="149"/>
      <c r="J7" s="148"/>
      <c r="K7" s="140">
        <v>16.41</v>
      </c>
      <c r="L7" s="140">
        <f>SUM(M7:O7)</f>
        <v>0</v>
      </c>
      <c r="M7" s="140"/>
      <c r="N7" s="140"/>
      <c r="O7" s="140"/>
      <c r="P7" s="140">
        <f>SUM(Q7:S7)</f>
        <v>0</v>
      </c>
      <c r="Q7" s="140"/>
      <c r="R7" s="140"/>
      <c r="S7" s="140"/>
      <c r="T7" s="140">
        <f>SUM(U7:W7)</f>
        <v>0</v>
      </c>
      <c r="U7" s="140"/>
      <c r="V7" s="140"/>
      <c r="W7" s="140"/>
    </row>
    <row r="8" spans="1:23" ht="19.5" customHeight="1">
      <c r="A8" s="63">
        <v>201</v>
      </c>
      <c r="B8" s="64" t="s">
        <v>107</v>
      </c>
      <c r="C8" s="64"/>
      <c r="D8" s="147">
        <f aca="true" t="shared" si="2" ref="D8:D17">SUM(E8:G8)</f>
        <v>16.41</v>
      </c>
      <c r="E8" s="150">
        <f t="shared" si="0"/>
        <v>16.41</v>
      </c>
      <c r="F8" s="150">
        <f t="shared" si="1"/>
        <v>0</v>
      </c>
      <c r="G8" s="148">
        <v>0</v>
      </c>
      <c r="H8" s="148">
        <f aca="true" t="shared" si="3" ref="H8:H17">SUM(I8:K8)</f>
        <v>16.41</v>
      </c>
      <c r="I8" s="149"/>
      <c r="J8" s="148"/>
      <c r="K8" s="140">
        <v>16.41</v>
      </c>
      <c r="L8" s="140">
        <f aca="true" t="shared" si="4" ref="L8:L17">SUM(M8:O8)</f>
        <v>0</v>
      </c>
      <c r="M8" s="140"/>
      <c r="N8" s="140"/>
      <c r="O8" s="140"/>
      <c r="P8" s="140">
        <f aca="true" t="shared" si="5" ref="P8:P17">SUM(Q8:S8)</f>
        <v>0</v>
      </c>
      <c r="Q8" s="140"/>
      <c r="R8" s="140"/>
      <c r="S8" s="140"/>
      <c r="T8" s="140">
        <f aca="true" t="shared" si="6" ref="T8:T17">SUM(U8:W8)</f>
        <v>0</v>
      </c>
      <c r="U8" s="140"/>
      <c r="V8" s="140"/>
      <c r="W8" s="140"/>
    </row>
    <row r="9" spans="1:23" ht="19.5" customHeight="1">
      <c r="A9" s="133" t="s">
        <v>290</v>
      </c>
      <c r="B9" s="134" t="s">
        <v>300</v>
      </c>
      <c r="C9" s="60"/>
      <c r="D9" s="147">
        <f t="shared" si="2"/>
        <v>16.41</v>
      </c>
      <c r="E9" s="150">
        <v>16.41</v>
      </c>
      <c r="F9" s="150">
        <f t="shared" si="1"/>
        <v>0</v>
      </c>
      <c r="G9" s="148">
        <v>0</v>
      </c>
      <c r="H9" s="148">
        <f t="shared" si="3"/>
        <v>16.41</v>
      </c>
      <c r="I9" s="149"/>
      <c r="J9" s="148"/>
      <c r="K9" s="140">
        <v>16.41</v>
      </c>
      <c r="L9" s="140">
        <f t="shared" si="4"/>
        <v>0</v>
      </c>
      <c r="M9" s="140"/>
      <c r="N9" s="140"/>
      <c r="O9" s="140"/>
      <c r="P9" s="140">
        <f t="shared" si="5"/>
        <v>0</v>
      </c>
      <c r="Q9" s="140"/>
      <c r="R9" s="140"/>
      <c r="S9" s="140"/>
      <c r="T9" s="140">
        <f t="shared" si="6"/>
        <v>0</v>
      </c>
      <c r="U9" s="140"/>
      <c r="V9" s="140"/>
      <c r="W9" s="140"/>
    </row>
    <row r="10" spans="1:23" ht="19.5" customHeight="1">
      <c r="A10" s="133" t="s">
        <v>297</v>
      </c>
      <c r="B10" s="135" t="s">
        <v>301</v>
      </c>
      <c r="C10" s="64" t="s">
        <v>108</v>
      </c>
      <c r="D10" s="147">
        <f t="shared" si="2"/>
        <v>16.41</v>
      </c>
      <c r="E10" s="150">
        <f t="shared" si="0"/>
        <v>16.41</v>
      </c>
      <c r="F10" s="150">
        <f t="shared" si="1"/>
        <v>0</v>
      </c>
      <c r="G10" s="148">
        <v>0</v>
      </c>
      <c r="H10" s="148">
        <f t="shared" si="3"/>
        <v>16.41</v>
      </c>
      <c r="I10" s="149"/>
      <c r="J10" s="148"/>
      <c r="K10" s="140">
        <v>16.41</v>
      </c>
      <c r="L10" s="140">
        <f t="shared" si="4"/>
        <v>0</v>
      </c>
      <c r="M10" s="140"/>
      <c r="N10" s="140"/>
      <c r="O10" s="140"/>
      <c r="P10" s="140">
        <f t="shared" si="5"/>
        <v>0</v>
      </c>
      <c r="Q10" s="140"/>
      <c r="R10" s="140"/>
      <c r="S10" s="140"/>
      <c r="T10" s="140">
        <f t="shared" si="6"/>
        <v>0</v>
      </c>
      <c r="U10" s="140"/>
      <c r="V10" s="140"/>
      <c r="W10" s="140"/>
    </row>
    <row r="11" spans="1:23" ht="19.5" customHeight="1">
      <c r="A11" s="58" t="s">
        <v>109</v>
      </c>
      <c r="B11" s="60" t="s">
        <v>109</v>
      </c>
      <c r="C11" s="60" t="s">
        <v>110</v>
      </c>
      <c r="D11" s="147">
        <f t="shared" si="2"/>
        <v>0</v>
      </c>
      <c r="E11" s="150">
        <f t="shared" si="0"/>
        <v>0</v>
      </c>
      <c r="F11" s="150">
        <f t="shared" si="1"/>
        <v>0</v>
      </c>
      <c r="G11" s="148">
        <f aca="true" t="shared" si="7" ref="G11:G17">SUM(K11,O11,S11,W11)</f>
        <v>0</v>
      </c>
      <c r="H11" s="148">
        <f t="shared" si="3"/>
        <v>0</v>
      </c>
      <c r="I11" s="149"/>
      <c r="J11" s="148"/>
      <c r="K11" s="140"/>
      <c r="L11" s="140">
        <f t="shared" si="4"/>
        <v>0</v>
      </c>
      <c r="M11" s="140"/>
      <c r="N11" s="140"/>
      <c r="O11" s="140"/>
      <c r="P11" s="140">
        <f t="shared" si="5"/>
        <v>0</v>
      </c>
      <c r="Q11" s="141" t="s">
        <v>111</v>
      </c>
      <c r="R11" s="141" t="s">
        <v>111</v>
      </c>
      <c r="S11" s="141" t="s">
        <v>111</v>
      </c>
      <c r="T11" s="140">
        <f t="shared" si="6"/>
        <v>0</v>
      </c>
      <c r="U11" s="141" t="s">
        <v>111</v>
      </c>
      <c r="V11" s="141" t="s">
        <v>111</v>
      </c>
      <c r="W11" s="141" t="s">
        <v>111</v>
      </c>
    </row>
    <row r="12" spans="1:23" ht="19.5" customHeight="1">
      <c r="A12" s="58"/>
      <c r="B12" s="66" t="s">
        <v>112</v>
      </c>
      <c r="C12" s="66"/>
      <c r="D12" s="147">
        <f t="shared" si="2"/>
        <v>0</v>
      </c>
      <c r="E12" s="150">
        <f t="shared" si="0"/>
        <v>0</v>
      </c>
      <c r="F12" s="150">
        <f t="shared" si="1"/>
        <v>0</v>
      </c>
      <c r="G12" s="148">
        <f t="shared" si="7"/>
        <v>0</v>
      </c>
      <c r="H12" s="148">
        <f t="shared" si="3"/>
        <v>0</v>
      </c>
      <c r="I12" s="148"/>
      <c r="J12" s="148"/>
      <c r="K12" s="140"/>
      <c r="L12" s="140">
        <f t="shared" si="4"/>
        <v>0</v>
      </c>
      <c r="M12" s="140"/>
      <c r="N12" s="140"/>
      <c r="O12" s="140"/>
      <c r="P12" s="140">
        <f t="shared" si="5"/>
        <v>0</v>
      </c>
      <c r="Q12" s="140"/>
      <c r="R12" s="140"/>
      <c r="S12" s="140"/>
      <c r="T12" s="140">
        <f t="shared" si="6"/>
        <v>0</v>
      </c>
      <c r="U12" s="140"/>
      <c r="V12" s="140"/>
      <c r="W12" s="140"/>
    </row>
    <row r="13" spans="1:23" ht="19.5" customHeight="1">
      <c r="A13" s="63">
        <v>201</v>
      </c>
      <c r="B13" s="64" t="s">
        <v>107</v>
      </c>
      <c r="C13" s="64"/>
      <c r="D13" s="147">
        <f t="shared" si="2"/>
        <v>0</v>
      </c>
      <c r="E13" s="150">
        <f t="shared" si="0"/>
        <v>0</v>
      </c>
      <c r="F13" s="150">
        <f t="shared" si="1"/>
        <v>0</v>
      </c>
      <c r="G13" s="148">
        <f t="shared" si="7"/>
        <v>0</v>
      </c>
      <c r="H13" s="148">
        <f t="shared" si="3"/>
        <v>0</v>
      </c>
      <c r="I13" s="148"/>
      <c r="J13" s="148"/>
      <c r="K13" s="140"/>
      <c r="L13" s="140">
        <f t="shared" si="4"/>
        <v>0</v>
      </c>
      <c r="M13" s="140"/>
      <c r="N13" s="140"/>
      <c r="O13" s="140"/>
      <c r="P13" s="140">
        <f t="shared" si="5"/>
        <v>0</v>
      </c>
      <c r="Q13" s="140"/>
      <c r="R13" s="140"/>
      <c r="S13" s="140"/>
      <c r="T13" s="140">
        <f t="shared" si="6"/>
        <v>0</v>
      </c>
      <c r="U13" s="140"/>
      <c r="V13" s="140"/>
      <c r="W13" s="140"/>
    </row>
    <row r="14" spans="1:23" ht="19.5" customHeight="1">
      <c r="A14" s="133" t="s">
        <v>298</v>
      </c>
      <c r="B14" s="132" t="s">
        <v>302</v>
      </c>
      <c r="C14" s="63"/>
      <c r="D14" s="147">
        <f t="shared" si="2"/>
        <v>0</v>
      </c>
      <c r="E14" s="150">
        <f t="shared" si="0"/>
        <v>0</v>
      </c>
      <c r="F14" s="150">
        <f t="shared" si="1"/>
        <v>0</v>
      </c>
      <c r="G14" s="148">
        <f t="shared" si="7"/>
        <v>0</v>
      </c>
      <c r="H14" s="148">
        <f t="shared" si="3"/>
        <v>0</v>
      </c>
      <c r="I14" s="148"/>
      <c r="J14" s="148"/>
      <c r="K14" s="140"/>
      <c r="L14" s="140">
        <f t="shared" si="4"/>
        <v>0</v>
      </c>
      <c r="M14" s="140"/>
      <c r="N14" s="140"/>
      <c r="O14" s="140"/>
      <c r="P14" s="140">
        <f t="shared" si="5"/>
        <v>0</v>
      </c>
      <c r="Q14" s="140"/>
      <c r="R14" s="140"/>
      <c r="S14" s="140"/>
      <c r="T14" s="140">
        <f t="shared" si="6"/>
        <v>0</v>
      </c>
      <c r="U14" s="140"/>
      <c r="V14" s="140"/>
      <c r="W14" s="140"/>
    </row>
    <row r="15" spans="1:23" ht="19.5" customHeight="1">
      <c r="A15" s="133" t="s">
        <v>299</v>
      </c>
      <c r="B15" s="136" t="s">
        <v>303</v>
      </c>
      <c r="C15" s="67"/>
      <c r="D15" s="147">
        <f t="shared" si="2"/>
        <v>0</v>
      </c>
      <c r="E15" s="150">
        <f t="shared" si="0"/>
        <v>0</v>
      </c>
      <c r="F15" s="150">
        <f t="shared" si="1"/>
        <v>0</v>
      </c>
      <c r="G15" s="148">
        <f t="shared" si="7"/>
        <v>0</v>
      </c>
      <c r="H15" s="148">
        <f t="shared" si="3"/>
        <v>0</v>
      </c>
      <c r="I15" s="140"/>
      <c r="J15" s="140"/>
      <c r="K15" s="140"/>
      <c r="L15" s="140">
        <f t="shared" si="4"/>
        <v>0</v>
      </c>
      <c r="M15" s="140"/>
      <c r="N15" s="140"/>
      <c r="O15" s="140"/>
      <c r="P15" s="140">
        <f t="shared" si="5"/>
        <v>0</v>
      </c>
      <c r="Q15" s="140"/>
      <c r="R15" s="140"/>
      <c r="S15" s="140"/>
      <c r="T15" s="140">
        <f t="shared" si="6"/>
        <v>0</v>
      </c>
      <c r="U15" s="140"/>
      <c r="V15" s="140"/>
      <c r="W15" s="140"/>
    </row>
    <row r="16" spans="1:23" ht="19.5" customHeight="1">
      <c r="A16" s="133" t="s">
        <v>299</v>
      </c>
      <c r="B16" s="136" t="s">
        <v>304</v>
      </c>
      <c r="C16" s="64" t="s">
        <v>108</v>
      </c>
      <c r="D16" s="147">
        <f t="shared" si="2"/>
        <v>0</v>
      </c>
      <c r="E16" s="150">
        <f t="shared" si="0"/>
        <v>0</v>
      </c>
      <c r="F16" s="150">
        <f t="shared" si="1"/>
        <v>0</v>
      </c>
      <c r="G16" s="148">
        <f t="shared" si="7"/>
        <v>0</v>
      </c>
      <c r="H16" s="148">
        <f t="shared" si="3"/>
        <v>0</v>
      </c>
      <c r="I16" s="140"/>
      <c r="J16" s="140"/>
      <c r="K16" s="140"/>
      <c r="L16" s="140">
        <f t="shared" si="4"/>
        <v>0</v>
      </c>
      <c r="M16" s="140"/>
      <c r="N16" s="140"/>
      <c r="O16" s="140"/>
      <c r="P16" s="140">
        <f t="shared" si="5"/>
        <v>0</v>
      </c>
      <c r="Q16" s="140"/>
      <c r="R16" s="140"/>
      <c r="S16" s="140"/>
      <c r="T16" s="140">
        <f t="shared" si="6"/>
        <v>0</v>
      </c>
      <c r="U16" s="140"/>
      <c r="V16" s="140"/>
      <c r="W16" s="140"/>
    </row>
    <row r="17" spans="1:23" ht="19.5" customHeight="1">
      <c r="A17" s="133" t="s">
        <v>299</v>
      </c>
      <c r="B17" s="137" t="s">
        <v>305</v>
      </c>
      <c r="C17" s="64" t="s">
        <v>108</v>
      </c>
      <c r="D17" s="147">
        <f t="shared" si="2"/>
        <v>0</v>
      </c>
      <c r="E17" s="150">
        <f t="shared" si="0"/>
        <v>0</v>
      </c>
      <c r="F17" s="150">
        <f t="shared" si="1"/>
        <v>0</v>
      </c>
      <c r="G17" s="148">
        <f t="shared" si="7"/>
        <v>0</v>
      </c>
      <c r="H17" s="148">
        <f t="shared" si="3"/>
        <v>0</v>
      </c>
      <c r="I17" s="140"/>
      <c r="J17" s="140"/>
      <c r="K17" s="140"/>
      <c r="L17" s="140">
        <f t="shared" si="4"/>
        <v>0</v>
      </c>
      <c r="M17" s="140"/>
      <c r="N17" s="140"/>
      <c r="O17" s="140"/>
      <c r="P17" s="140">
        <f t="shared" si="5"/>
        <v>0</v>
      </c>
      <c r="Q17" s="140"/>
      <c r="R17" s="140"/>
      <c r="S17" s="140"/>
      <c r="T17" s="140">
        <f t="shared" si="6"/>
        <v>0</v>
      </c>
      <c r="U17" s="140"/>
      <c r="V17" s="140"/>
      <c r="W17" s="140"/>
    </row>
    <row r="18" spans="1:23" ht="19.5" customHeight="1">
      <c r="A18" s="58" t="s">
        <v>109</v>
      </c>
      <c r="B18" s="67" t="s">
        <v>109</v>
      </c>
      <c r="C18" s="60" t="s">
        <v>110</v>
      </c>
      <c r="D18" s="151"/>
      <c r="E18" s="151"/>
      <c r="F18" s="151"/>
      <c r="G18" s="140"/>
      <c r="H18" s="140"/>
      <c r="I18" s="140"/>
      <c r="J18" s="140"/>
      <c r="K18" s="140"/>
      <c r="L18" s="140"/>
      <c r="M18" s="140"/>
      <c r="N18" s="140"/>
      <c r="O18" s="140"/>
      <c r="P18" s="141" t="s">
        <v>111</v>
      </c>
      <c r="Q18" s="141" t="s">
        <v>111</v>
      </c>
      <c r="R18" s="141" t="s">
        <v>111</v>
      </c>
      <c r="S18" s="141" t="s">
        <v>111</v>
      </c>
      <c r="T18" s="141" t="s">
        <v>111</v>
      </c>
      <c r="U18" s="141" t="s">
        <v>111</v>
      </c>
      <c r="V18" s="141" t="s">
        <v>111</v>
      </c>
      <c r="W18" s="141" t="s">
        <v>111</v>
      </c>
    </row>
    <row r="19" spans="1:23" ht="19.5" customHeight="1">
      <c r="A19" s="58"/>
      <c r="B19" s="67"/>
      <c r="C19" s="60"/>
      <c r="D19" s="151"/>
      <c r="E19" s="151"/>
      <c r="F19" s="151"/>
      <c r="G19" s="140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0"/>
      <c r="U19" s="140"/>
      <c r="V19" s="140"/>
      <c r="W19" s="140"/>
    </row>
    <row r="20" spans="1:23" ht="19.5" customHeight="1">
      <c r="A20" s="58"/>
      <c r="B20" s="68" t="s">
        <v>113</v>
      </c>
      <c r="C20" s="68"/>
      <c r="D20" s="152">
        <f>SUM(E20:G20)</f>
        <v>16.41</v>
      </c>
      <c r="E20" s="153">
        <f>SUM(E7,E12)</f>
        <v>16.41</v>
      </c>
      <c r="F20" s="153">
        <f>SUM(F7,F12)</f>
        <v>0</v>
      </c>
      <c r="G20" s="153">
        <f>SUM(G7,G12)</f>
        <v>0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</row>
    <row r="21" spans="1:3" ht="14.25">
      <c r="A21" s="53"/>
      <c r="B21" s="53"/>
      <c r="C21" s="53"/>
    </row>
    <row r="22" spans="2:3" ht="14.25">
      <c r="B22" s="56"/>
      <c r="C22" s="56"/>
    </row>
    <row r="23" spans="1:3" ht="14.25">
      <c r="A23" s="112" t="s">
        <v>289</v>
      </c>
      <c r="B23" s="56"/>
      <c r="C23" s="56"/>
    </row>
  </sheetData>
  <sheetProtection/>
  <mergeCells count="10">
    <mergeCell ref="L5:O5"/>
    <mergeCell ref="P5:S5"/>
    <mergeCell ref="T5:W5"/>
    <mergeCell ref="A2:W2"/>
    <mergeCell ref="A4:A6"/>
    <mergeCell ref="B4:B6"/>
    <mergeCell ref="C4:C6"/>
    <mergeCell ref="D4:W4"/>
    <mergeCell ref="D5:G5"/>
    <mergeCell ref="H5:K5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showGridLines="0" zoomScalePageLayoutView="0" workbookViewId="0" topLeftCell="A1">
      <selection activeCell="F27" sqref="F27"/>
    </sheetView>
  </sheetViews>
  <sheetFormatPr defaultColWidth="9.140625" defaultRowHeight="12"/>
  <cols>
    <col min="1" max="1" width="13.57421875" style="54" bestFit="1" customWidth="1"/>
    <col min="2" max="2" width="22.8515625" style="54" customWidth="1"/>
    <col min="3" max="3" width="17.140625" style="54" customWidth="1"/>
    <col min="4" max="4" width="14.140625" style="54" customWidth="1"/>
    <col min="5" max="5" width="11.7109375" style="54" customWidth="1"/>
    <col min="6" max="6" width="10.7109375" style="54" customWidth="1"/>
    <col min="7" max="7" width="12.57421875" style="54" customWidth="1"/>
    <col min="8" max="8" width="10.7109375" style="54" customWidth="1"/>
    <col min="9" max="16384" width="9.140625" style="54" customWidth="1"/>
  </cols>
  <sheetData>
    <row r="1" spans="1:8" ht="14.25">
      <c r="A1" s="85" t="s">
        <v>137</v>
      </c>
      <c r="B1" s="53"/>
      <c r="C1" s="53"/>
      <c r="D1" s="53"/>
      <c r="E1" s="53"/>
      <c r="H1" s="55"/>
    </row>
    <row r="2" spans="1:8" ht="25.5" customHeight="1">
      <c r="A2" s="291" t="s">
        <v>115</v>
      </c>
      <c r="B2" s="291"/>
      <c r="C2" s="291"/>
      <c r="D2" s="291"/>
      <c r="E2" s="291"/>
      <c r="F2" s="291"/>
      <c r="G2" s="291"/>
      <c r="H2" s="291"/>
    </row>
    <row r="3" spans="1:8" ht="16.5" customHeight="1">
      <c r="A3" s="56"/>
      <c r="B3" s="56"/>
      <c r="C3" s="56"/>
      <c r="D3" s="56"/>
      <c r="E3" s="56"/>
      <c r="F3" s="270" t="s">
        <v>40</v>
      </c>
      <c r="G3" s="270"/>
      <c r="H3" s="270"/>
    </row>
    <row r="4" spans="1:8" s="57" customFormat="1" ht="22.5" customHeight="1">
      <c r="A4" s="304" t="s">
        <v>15</v>
      </c>
      <c r="B4" s="306" t="s">
        <v>70</v>
      </c>
      <c r="C4" s="306" t="s">
        <v>71</v>
      </c>
      <c r="D4" s="301" t="s">
        <v>72</v>
      </c>
      <c r="E4" s="303" t="s">
        <v>73</v>
      </c>
      <c r="F4" s="303"/>
      <c r="G4" s="303"/>
      <c r="H4" s="303"/>
    </row>
    <row r="5" spans="1:8" s="57" customFormat="1" ht="32.25" customHeight="1">
      <c r="A5" s="305"/>
      <c r="B5" s="307"/>
      <c r="C5" s="308"/>
      <c r="D5" s="302"/>
      <c r="E5" s="70" t="s">
        <v>74</v>
      </c>
      <c r="F5" s="71" t="s">
        <v>75</v>
      </c>
      <c r="G5" s="71" t="s">
        <v>76</v>
      </c>
      <c r="H5" s="70" t="s">
        <v>77</v>
      </c>
    </row>
    <row r="6" spans="1:8" ht="19.5" customHeight="1">
      <c r="A6" s="63">
        <v>201</v>
      </c>
      <c r="B6" s="64" t="s">
        <v>78</v>
      </c>
      <c r="C6" s="64"/>
      <c r="D6" s="61"/>
      <c r="E6" s="61"/>
      <c r="F6" s="62"/>
      <c r="G6" s="62"/>
      <c r="H6" s="62"/>
    </row>
    <row r="7" spans="1:8" ht="19.5" customHeight="1">
      <c r="A7" s="114" t="s">
        <v>290</v>
      </c>
      <c r="B7" s="113" t="s">
        <v>292</v>
      </c>
      <c r="C7" s="63"/>
      <c r="D7" s="61"/>
      <c r="E7" s="61"/>
      <c r="F7" s="62"/>
      <c r="G7" s="62"/>
      <c r="H7" s="62"/>
    </row>
    <row r="8" spans="1:8" ht="19.5" customHeight="1">
      <c r="A8" s="114" t="s">
        <v>291</v>
      </c>
      <c r="B8" s="115" t="s">
        <v>293</v>
      </c>
      <c r="C8" s="67"/>
      <c r="D8" s="59"/>
      <c r="E8" s="59"/>
      <c r="F8" s="62"/>
      <c r="G8" s="62"/>
      <c r="H8" s="62"/>
    </row>
    <row r="9" spans="1:8" ht="19.5" customHeight="1">
      <c r="A9" s="114" t="s">
        <v>291</v>
      </c>
      <c r="B9" s="115" t="s">
        <v>294</v>
      </c>
      <c r="C9" s="64" t="s">
        <v>79</v>
      </c>
      <c r="D9" s="60"/>
      <c r="E9" s="60"/>
      <c r="F9" s="62"/>
      <c r="G9" s="62"/>
      <c r="H9" s="62"/>
    </row>
    <row r="10" spans="1:8" ht="19.5" customHeight="1">
      <c r="A10" s="114" t="s">
        <v>291</v>
      </c>
      <c r="B10" s="116" t="s">
        <v>295</v>
      </c>
      <c r="C10" s="64" t="s">
        <v>79</v>
      </c>
      <c r="D10" s="67"/>
      <c r="E10" s="67"/>
      <c r="F10" s="58"/>
      <c r="G10" s="58"/>
      <c r="H10" s="58"/>
    </row>
    <row r="11" spans="1:8" ht="19.5" customHeight="1">
      <c r="A11" s="58" t="s">
        <v>80</v>
      </c>
      <c r="B11" s="115" t="s">
        <v>296</v>
      </c>
      <c r="C11" s="60" t="s">
        <v>81</v>
      </c>
      <c r="D11" s="67"/>
      <c r="E11" s="67"/>
      <c r="F11" s="58"/>
      <c r="G11" s="58"/>
      <c r="H11" s="65" t="s">
        <v>82</v>
      </c>
    </row>
    <row r="12" spans="1:8" ht="19.5" customHeight="1">
      <c r="A12" s="58"/>
      <c r="B12" s="61"/>
      <c r="C12" s="60"/>
      <c r="D12" s="67"/>
      <c r="E12" s="67"/>
      <c r="F12" s="65"/>
      <c r="G12" s="65"/>
      <c r="H12" s="58"/>
    </row>
    <row r="13" spans="1:8" ht="19.5" customHeight="1">
      <c r="A13" s="63"/>
      <c r="B13" s="64"/>
      <c r="C13" s="60"/>
      <c r="D13" s="67"/>
      <c r="E13" s="67"/>
      <c r="F13" s="65"/>
      <c r="G13" s="65"/>
      <c r="H13" s="58"/>
    </row>
    <row r="14" spans="1:8" ht="19.5" customHeight="1">
      <c r="A14" s="63"/>
      <c r="B14" s="64"/>
      <c r="C14" s="60"/>
      <c r="D14" s="66"/>
      <c r="E14" s="66"/>
      <c r="F14" s="65"/>
      <c r="G14" s="65"/>
      <c r="H14" s="58"/>
    </row>
    <row r="15" spans="1:8" ht="19.5" customHeight="1">
      <c r="A15" s="63"/>
      <c r="B15" s="60"/>
      <c r="C15" s="60"/>
      <c r="D15" s="67"/>
      <c r="E15" s="67"/>
      <c r="F15" s="65"/>
      <c r="G15" s="65"/>
      <c r="H15" s="58"/>
    </row>
    <row r="16" spans="1:8" ht="19.5" customHeight="1">
      <c r="A16" s="58"/>
      <c r="B16" s="60"/>
      <c r="C16" s="60"/>
      <c r="D16" s="67"/>
      <c r="E16" s="67"/>
      <c r="F16" s="65"/>
      <c r="G16" s="65"/>
      <c r="H16" s="58"/>
    </row>
    <row r="17" spans="1:8" ht="19.5" customHeight="1">
      <c r="A17" s="58"/>
      <c r="B17" s="67"/>
      <c r="C17" s="60"/>
      <c r="D17" s="67"/>
      <c r="E17" s="67"/>
      <c r="F17" s="65"/>
      <c r="G17" s="65"/>
      <c r="H17" s="58"/>
    </row>
    <row r="18" spans="1:8" ht="19.5" customHeight="1">
      <c r="A18" s="58"/>
      <c r="B18" s="68" t="s">
        <v>83</v>
      </c>
      <c r="C18" s="68"/>
      <c r="D18" s="68"/>
      <c r="E18" s="68"/>
      <c r="F18" s="69"/>
      <c r="G18" s="69"/>
      <c r="H18" s="69"/>
    </row>
    <row r="19" spans="1:5" ht="14.25">
      <c r="A19" s="53"/>
      <c r="B19" s="53"/>
      <c r="C19" s="53"/>
      <c r="D19" s="53"/>
      <c r="E19" s="53"/>
    </row>
    <row r="20" spans="2:5" ht="14.25">
      <c r="B20" s="56"/>
      <c r="C20" s="56"/>
      <c r="D20" s="56"/>
      <c r="E20" s="56"/>
    </row>
    <row r="21" spans="1:5" ht="14.25">
      <c r="A21" s="112" t="s">
        <v>289</v>
      </c>
      <c r="B21" s="56"/>
      <c r="C21" s="56"/>
      <c r="D21" s="56"/>
      <c r="E21" s="56"/>
    </row>
  </sheetData>
  <sheetProtection/>
  <mergeCells count="7">
    <mergeCell ref="A2:H2"/>
    <mergeCell ref="D4:D5"/>
    <mergeCell ref="E4:H4"/>
    <mergeCell ref="F3:H3"/>
    <mergeCell ref="A4:A5"/>
    <mergeCell ref="B4:B5"/>
    <mergeCell ref="C4:C5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36" sqref="A36"/>
    </sheetView>
  </sheetViews>
  <sheetFormatPr defaultColWidth="10.28125" defaultRowHeight="12"/>
  <cols>
    <col min="1" max="1" width="34.28125" style="3" customWidth="1"/>
    <col min="2" max="2" width="23.28125" style="160" customWidth="1"/>
    <col min="3" max="3" width="40.8515625" style="3" customWidth="1"/>
    <col min="4" max="4" width="23.140625" style="3" customWidth="1"/>
    <col min="5" max="16384" width="10.28125" style="3" customWidth="1"/>
  </cols>
  <sheetData>
    <row r="1" ht="16.5" customHeight="1">
      <c r="A1" s="79" t="s">
        <v>126</v>
      </c>
    </row>
    <row r="2" spans="1:4" ht="20.25">
      <c r="A2" s="235" t="s">
        <v>125</v>
      </c>
      <c r="B2" s="235"/>
      <c r="C2" s="235"/>
      <c r="D2" s="235"/>
    </row>
    <row r="3" spans="1:4" ht="16.5" customHeight="1">
      <c r="A3" s="4"/>
      <c r="B3" s="161"/>
      <c r="C3" s="4"/>
      <c r="D3" s="84" t="s">
        <v>135</v>
      </c>
    </row>
    <row r="4" spans="1:4" s="6" customFormat="1" ht="16.5" customHeight="1">
      <c r="A4" s="236" t="s">
        <v>22</v>
      </c>
      <c r="B4" s="236"/>
      <c r="C4" s="236" t="s">
        <v>23</v>
      </c>
      <c r="D4" s="236"/>
    </row>
    <row r="5" spans="1:4" s="6" customFormat="1" ht="16.5" customHeight="1">
      <c r="A5" s="5" t="s">
        <v>24</v>
      </c>
      <c r="B5" s="5" t="s">
        <v>21</v>
      </c>
      <c r="C5" s="5" t="s">
        <v>177</v>
      </c>
      <c r="D5" s="7" t="s">
        <v>25</v>
      </c>
    </row>
    <row r="6" spans="1:4" ht="16.5" customHeight="1">
      <c r="A6" s="8" t="s">
        <v>26</v>
      </c>
      <c r="B6" s="190">
        <v>1873.09</v>
      </c>
      <c r="C6" s="9" t="s">
        <v>171</v>
      </c>
      <c r="D6" s="190">
        <f>SUM(D7:D10)</f>
        <v>1664.36</v>
      </c>
    </row>
    <row r="7" spans="1:4" ht="16.5" customHeight="1">
      <c r="A7" s="10" t="s">
        <v>27</v>
      </c>
      <c r="B7" s="190"/>
      <c r="C7" s="9" t="s">
        <v>172</v>
      </c>
      <c r="D7" s="190">
        <v>1197.06</v>
      </c>
    </row>
    <row r="8" spans="1:4" ht="16.5" customHeight="1">
      <c r="A8" s="10" t="s">
        <v>28</v>
      </c>
      <c r="B8" s="190"/>
      <c r="C8" s="9" t="s">
        <v>178</v>
      </c>
      <c r="D8" s="190">
        <v>224.33</v>
      </c>
    </row>
    <row r="9" spans="1:4" ht="16.5" customHeight="1">
      <c r="A9" s="10" t="s">
        <v>29</v>
      </c>
      <c r="B9" s="190"/>
      <c r="C9" s="9" t="s">
        <v>179</v>
      </c>
      <c r="D9" s="190">
        <v>242.97</v>
      </c>
    </row>
    <row r="10" spans="1:4" ht="16.5" customHeight="1">
      <c r="A10" s="10" t="s">
        <v>30</v>
      </c>
      <c r="B10" s="190"/>
      <c r="C10" s="94" t="s">
        <v>272</v>
      </c>
      <c r="D10" s="190"/>
    </row>
    <row r="11" spans="1:4" ht="16.5" customHeight="1">
      <c r="A11" s="10" t="s">
        <v>31</v>
      </c>
      <c r="B11" s="190"/>
      <c r="C11" s="9" t="s">
        <v>173</v>
      </c>
      <c r="D11" s="190">
        <v>208.73</v>
      </c>
    </row>
    <row r="12" spans="1:4" ht="16.5" customHeight="1">
      <c r="A12" s="10"/>
      <c r="B12" s="190"/>
      <c r="C12" s="9" t="s">
        <v>174</v>
      </c>
      <c r="D12" s="190"/>
    </row>
    <row r="13" spans="1:4" ht="16.5" customHeight="1">
      <c r="A13" s="10"/>
      <c r="B13" s="190"/>
      <c r="C13" s="9" t="s">
        <v>175</v>
      </c>
      <c r="D13" s="190"/>
    </row>
    <row r="14" spans="1:4" ht="16.5" customHeight="1">
      <c r="A14" s="10"/>
      <c r="B14" s="190"/>
      <c r="C14" s="9" t="s">
        <v>176</v>
      </c>
      <c r="D14" s="190"/>
    </row>
    <row r="15" spans="1:4" ht="16.5" customHeight="1">
      <c r="A15" s="10"/>
      <c r="B15" s="190"/>
      <c r="C15" s="9"/>
      <c r="D15" s="190"/>
    </row>
    <row r="16" spans="1:4" ht="16.5" customHeight="1">
      <c r="A16" s="5" t="s">
        <v>32</v>
      </c>
      <c r="B16" s="190">
        <f>SUM(B6:B11)</f>
        <v>1873.09</v>
      </c>
      <c r="C16" s="5" t="s">
        <v>33</v>
      </c>
      <c r="D16" s="190">
        <f>SUM(D6,D11:D14)</f>
        <v>1873.09</v>
      </c>
    </row>
    <row r="17" spans="1:4" s="11" customFormat="1" ht="16.5" customHeight="1">
      <c r="A17" s="10" t="s">
        <v>34</v>
      </c>
      <c r="B17" s="190"/>
      <c r="C17" s="5"/>
      <c r="D17" s="190"/>
    </row>
    <row r="18" spans="1:4" ht="16.5" customHeight="1">
      <c r="A18" s="10" t="s">
        <v>64</v>
      </c>
      <c r="B18" s="190"/>
      <c r="C18" s="10" t="s">
        <v>35</v>
      </c>
      <c r="D18" s="190"/>
    </row>
    <row r="19" spans="1:4" ht="16.5" customHeight="1">
      <c r="A19" s="10"/>
      <c r="B19" s="190"/>
      <c r="C19" s="8"/>
      <c r="D19" s="190"/>
    </row>
    <row r="20" spans="1:4" ht="16.5" customHeight="1">
      <c r="A20" s="8" t="s">
        <v>36</v>
      </c>
      <c r="B20" s="190">
        <f>B16+B17+B18</f>
        <v>1873.09</v>
      </c>
      <c r="C20" s="8" t="s">
        <v>37</v>
      </c>
      <c r="D20" s="190">
        <f>D16+D18</f>
        <v>1873.09</v>
      </c>
    </row>
  </sheetData>
  <sheetProtection/>
  <mergeCells count="3">
    <mergeCell ref="A2:D2"/>
    <mergeCell ref="A4:B4"/>
    <mergeCell ref="C4:D4"/>
  </mergeCells>
  <printOptions/>
  <pageMargins left="1.29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I12" sqref="I12"/>
    </sheetView>
  </sheetViews>
  <sheetFormatPr defaultColWidth="9.140625" defaultRowHeight="14.25" customHeight="1"/>
  <cols>
    <col min="1" max="1" width="8.140625" style="0" customWidth="1"/>
    <col min="2" max="2" width="27.8515625" style="0" customWidth="1"/>
    <col min="3" max="4" width="11.140625" style="0" customWidth="1"/>
    <col min="5" max="5" width="10.00390625" style="0" customWidth="1"/>
    <col min="6" max="8" width="6.5742187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5.7109375" style="0" customWidth="1"/>
    <col min="13" max="13" width="7.00390625" style="0" customWidth="1"/>
    <col min="14" max="14" width="6.8515625" style="0" customWidth="1"/>
    <col min="15" max="15" width="6.57421875" style="0" customWidth="1"/>
    <col min="16" max="16" width="6.8515625" style="0" customWidth="1"/>
    <col min="17" max="17" width="6.421875" style="0" customWidth="1"/>
    <col min="18" max="18" width="6.57421875" style="0" customWidth="1"/>
    <col min="19" max="21" width="10.28125" style="0" customWidth="1"/>
  </cols>
  <sheetData>
    <row r="1" ht="14.25" customHeight="1">
      <c r="A1" t="s">
        <v>127</v>
      </c>
    </row>
    <row r="2" spans="3:21" ht="40.5" customHeight="1">
      <c r="C2" s="242" t="s">
        <v>121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"/>
      <c r="T2" s="2"/>
      <c r="U2" s="2"/>
    </row>
    <row r="3" spans="3:21" ht="20.25" customHeight="1">
      <c r="C3" s="243" t="s">
        <v>38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"/>
      <c r="T3" s="2"/>
      <c r="U3" s="2"/>
    </row>
    <row r="4" spans="1:21" ht="19.5" customHeight="1">
      <c r="A4" s="239" t="s">
        <v>162</v>
      </c>
      <c r="B4" s="239" t="s">
        <v>164</v>
      </c>
      <c r="C4" s="239" t="s">
        <v>0</v>
      </c>
      <c r="D4" s="239" t="s">
        <v>1</v>
      </c>
      <c r="E4" s="239"/>
      <c r="F4" s="239"/>
      <c r="G4" s="239"/>
      <c r="H4" s="239"/>
      <c r="I4" s="240"/>
      <c r="J4" s="240"/>
      <c r="K4" s="239"/>
      <c r="L4" s="240"/>
      <c r="M4" s="239" t="s">
        <v>2</v>
      </c>
      <c r="N4" s="245" t="s">
        <v>3</v>
      </c>
      <c r="O4" s="246"/>
      <c r="P4" s="246"/>
      <c r="Q4" s="246"/>
      <c r="R4" s="247"/>
      <c r="S4" s="2"/>
      <c r="T4" s="2"/>
      <c r="U4" s="2"/>
    </row>
    <row r="5" spans="1:21" ht="16.5" customHeight="1">
      <c r="A5" s="240"/>
      <c r="B5" s="240"/>
      <c r="C5" s="240"/>
      <c r="D5" s="239" t="s">
        <v>4</v>
      </c>
      <c r="E5" s="237" t="s">
        <v>117</v>
      </c>
      <c r="F5" s="237" t="s">
        <v>118</v>
      </c>
      <c r="G5" s="239" t="s">
        <v>5</v>
      </c>
      <c r="H5" s="239" t="s">
        <v>6</v>
      </c>
      <c r="I5" s="239"/>
      <c r="J5" s="239" t="s">
        <v>7</v>
      </c>
      <c r="K5" s="239" t="s">
        <v>8</v>
      </c>
      <c r="L5" s="239" t="s">
        <v>9</v>
      </c>
      <c r="M5" s="240"/>
      <c r="N5" s="248" t="s">
        <v>10</v>
      </c>
      <c r="O5" s="237" t="s">
        <v>119</v>
      </c>
      <c r="P5" s="237" t="s">
        <v>120</v>
      </c>
      <c r="Q5" s="237" t="s">
        <v>11</v>
      </c>
      <c r="R5" s="239" t="s">
        <v>12</v>
      </c>
      <c r="S5" s="2"/>
      <c r="T5" s="2"/>
      <c r="U5" s="2"/>
    </row>
    <row r="6" spans="1:21" ht="33.75" customHeight="1">
      <c r="A6" s="237"/>
      <c r="B6" s="237"/>
      <c r="C6" s="239"/>
      <c r="D6" s="240"/>
      <c r="E6" s="241"/>
      <c r="F6" s="241"/>
      <c r="G6" s="240"/>
      <c r="H6" s="14" t="s">
        <v>13</v>
      </c>
      <c r="I6" s="14" t="s">
        <v>14</v>
      </c>
      <c r="J6" s="240"/>
      <c r="K6" s="240"/>
      <c r="L6" s="240"/>
      <c r="M6" s="239"/>
      <c r="N6" s="238"/>
      <c r="O6" s="238"/>
      <c r="P6" s="241"/>
      <c r="Q6" s="238"/>
      <c r="R6" s="240"/>
      <c r="S6" s="2"/>
      <c r="T6" s="2"/>
      <c r="U6" s="2"/>
    </row>
    <row r="7" spans="1:21" s="110" customFormat="1" ht="20.25" customHeight="1">
      <c r="A7" s="107"/>
      <c r="B7" s="108" t="s">
        <v>47</v>
      </c>
      <c r="C7" s="167">
        <f>C8+C13</f>
        <v>1873.09</v>
      </c>
      <c r="D7" s="167">
        <f aca="true" t="shared" si="0" ref="D7:R7">D8+D13</f>
        <v>1873.09</v>
      </c>
      <c r="E7" s="167">
        <f t="shared" si="0"/>
        <v>1873.09</v>
      </c>
      <c r="F7" s="191">
        <f t="shared" si="0"/>
        <v>0</v>
      </c>
      <c r="G7" s="191">
        <f t="shared" si="0"/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222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0</v>
      </c>
      <c r="Q7" s="191">
        <f t="shared" si="0"/>
        <v>0</v>
      </c>
      <c r="R7" s="163">
        <f t="shared" si="0"/>
        <v>0</v>
      </c>
      <c r="S7" s="109"/>
      <c r="T7" s="109"/>
      <c r="U7" s="109"/>
    </row>
    <row r="8" spans="1:20" ht="20.25" customHeight="1">
      <c r="A8" s="210">
        <v>201</v>
      </c>
      <c r="B8" s="210" t="s">
        <v>313</v>
      </c>
      <c r="C8" s="192">
        <f>C9</f>
        <v>1647.3</v>
      </c>
      <c r="D8" s="192">
        <f>D9</f>
        <v>1647.3</v>
      </c>
      <c r="E8" s="192">
        <f>E9</f>
        <v>1647.3</v>
      </c>
      <c r="F8" s="193"/>
      <c r="G8" s="194"/>
      <c r="H8" s="194"/>
      <c r="I8" s="194"/>
      <c r="J8" s="194"/>
      <c r="K8" s="194"/>
      <c r="L8" s="194"/>
      <c r="M8" s="194"/>
      <c r="N8" s="194">
        <f>N9</f>
        <v>0</v>
      </c>
      <c r="O8" s="194">
        <f>O9</f>
        <v>0</v>
      </c>
      <c r="P8" s="194"/>
      <c r="Q8" s="194"/>
      <c r="R8" s="156"/>
      <c r="S8" s="1"/>
      <c r="T8" s="1"/>
    </row>
    <row r="9" spans="1:20" ht="20.25" customHeight="1">
      <c r="A9" s="213">
        <v>20101</v>
      </c>
      <c r="B9" s="210" t="s">
        <v>314</v>
      </c>
      <c r="C9" s="195">
        <f>C10+C11+C12</f>
        <v>1647.3</v>
      </c>
      <c r="D9" s="195">
        <f>D10+D11+D12</f>
        <v>1647.3</v>
      </c>
      <c r="E9" s="195">
        <f>E10+E11+E12</f>
        <v>1647.3</v>
      </c>
      <c r="F9" s="196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57"/>
      <c r="S9" s="1"/>
      <c r="T9" s="1"/>
    </row>
    <row r="10" spans="1:20" ht="20.25" customHeight="1">
      <c r="A10" s="211">
        <v>2010101</v>
      </c>
      <c r="B10" s="211" t="s">
        <v>315</v>
      </c>
      <c r="C10" s="198">
        <f aca="true" t="shared" si="1" ref="C10:C17">D10+N10</f>
        <v>1438.57</v>
      </c>
      <c r="D10" s="199">
        <f>E10</f>
        <v>1438.57</v>
      </c>
      <c r="E10" s="199">
        <v>1438.57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158"/>
      <c r="S10" s="1"/>
      <c r="T10" s="1"/>
    </row>
    <row r="11" spans="1:21" ht="20.25" customHeight="1">
      <c r="A11" s="211">
        <v>2010102</v>
      </c>
      <c r="B11" s="211" t="s">
        <v>316</v>
      </c>
      <c r="C11" s="201">
        <f t="shared" si="1"/>
        <v>189.45</v>
      </c>
      <c r="D11" s="202">
        <f aca="true" t="shared" si="2" ref="D11:D17">E11</f>
        <v>189.45</v>
      </c>
      <c r="E11" s="202">
        <v>189.45</v>
      </c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159"/>
      <c r="S11" s="1"/>
      <c r="T11" s="1"/>
      <c r="U11" s="1"/>
    </row>
    <row r="12" spans="1:21" ht="20.25" customHeight="1">
      <c r="A12" s="211">
        <v>2010108</v>
      </c>
      <c r="B12" s="211" t="s">
        <v>317</v>
      </c>
      <c r="C12" s="201">
        <f t="shared" si="1"/>
        <v>19.28</v>
      </c>
      <c r="D12" s="202">
        <f t="shared" si="2"/>
        <v>19.28</v>
      </c>
      <c r="E12" s="202">
        <v>19.28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159"/>
      <c r="S12" s="1"/>
      <c r="T12" s="1"/>
      <c r="U12" s="1"/>
    </row>
    <row r="13" spans="1:21" ht="20.25" customHeight="1">
      <c r="A13" s="211">
        <v>208</v>
      </c>
      <c r="B13" s="211" t="s">
        <v>318</v>
      </c>
      <c r="C13" s="204">
        <f>C14</f>
        <v>225.79</v>
      </c>
      <c r="D13" s="204">
        <f>D14</f>
        <v>225.79</v>
      </c>
      <c r="E13" s="204">
        <f>E14</f>
        <v>225.79</v>
      </c>
      <c r="F13" s="205"/>
      <c r="G13" s="205"/>
      <c r="H13" s="205"/>
      <c r="I13" s="205"/>
      <c r="J13" s="205"/>
      <c r="K13" s="205"/>
      <c r="L13" s="205"/>
      <c r="M13" s="205"/>
      <c r="N13" s="206"/>
      <c r="O13" s="206"/>
      <c r="P13" s="203"/>
      <c r="Q13" s="203"/>
      <c r="R13" s="159"/>
      <c r="S13" s="1"/>
      <c r="T13" s="1"/>
      <c r="U13" s="1"/>
    </row>
    <row r="14" spans="1:21" ht="20.25" customHeight="1">
      <c r="A14" s="211">
        <v>20805</v>
      </c>
      <c r="B14" s="211" t="s">
        <v>319</v>
      </c>
      <c r="C14" s="202">
        <f>C15+C16+C17</f>
        <v>225.79</v>
      </c>
      <c r="D14" s="202">
        <f>D15+D16+D17</f>
        <v>225.79</v>
      </c>
      <c r="E14" s="202">
        <f>E15+E16+E17</f>
        <v>225.79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159"/>
      <c r="S14" s="1"/>
      <c r="T14" s="1"/>
      <c r="U14" s="1"/>
    </row>
    <row r="15" spans="1:21" ht="20.25" customHeight="1">
      <c r="A15" s="211">
        <v>2080501</v>
      </c>
      <c r="B15" s="211" t="s">
        <v>320</v>
      </c>
      <c r="C15" s="201">
        <f t="shared" si="1"/>
        <v>38.45</v>
      </c>
      <c r="D15" s="202">
        <f t="shared" si="2"/>
        <v>38.45</v>
      </c>
      <c r="E15" s="207">
        <v>38.45</v>
      </c>
      <c r="F15" s="203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164"/>
      <c r="S15" s="1"/>
      <c r="T15" s="1"/>
      <c r="U15" s="1"/>
    </row>
    <row r="16" spans="1:21" ht="20.25" customHeight="1">
      <c r="A16" s="212">
        <v>2080505</v>
      </c>
      <c r="B16" s="219" t="s">
        <v>331</v>
      </c>
      <c r="C16" s="201">
        <f t="shared" si="1"/>
        <v>133.81</v>
      </c>
      <c r="D16" s="209">
        <f t="shared" si="2"/>
        <v>133.81</v>
      </c>
      <c r="E16" s="207">
        <v>133.81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164"/>
      <c r="S16" s="1"/>
      <c r="T16" s="1"/>
      <c r="U16" s="1"/>
    </row>
    <row r="17" spans="1:21" ht="20.25" customHeight="1">
      <c r="A17" s="211">
        <v>2080506</v>
      </c>
      <c r="B17" s="220" t="s">
        <v>332</v>
      </c>
      <c r="C17" s="195">
        <f t="shared" si="1"/>
        <v>53.53</v>
      </c>
      <c r="D17" s="202">
        <f t="shared" si="2"/>
        <v>53.53</v>
      </c>
      <c r="E17" s="207">
        <v>53.53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164"/>
      <c r="S17" s="1"/>
      <c r="T17" s="1"/>
      <c r="U17" s="1"/>
    </row>
    <row r="18" spans="3:21" ht="20.2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3:21" ht="20.2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3:21" ht="20.2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3:21" ht="20.2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3:21" ht="20.2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3:21" ht="13.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3:21" ht="13.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3:21" ht="13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3:21" ht="13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3:21" ht="13.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3:21" ht="13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3:21" ht="13.5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3:21" ht="13.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3:21" ht="13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3:21" ht="13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3:21" ht="13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3:21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3:21" ht="13.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3:21" ht="13.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3:21" ht="13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1" ht="13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1" ht="13.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1" ht="13.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1" ht="13.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3:21" ht="13.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3:21" ht="13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3:21" ht="13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3:21" ht="13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3:21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3:21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3:21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3:21" ht="13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3:21" ht="13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sheetProtection/>
  <mergeCells count="21">
    <mergeCell ref="H5:I5"/>
    <mergeCell ref="J5:J6"/>
    <mergeCell ref="L5:L6"/>
    <mergeCell ref="R5:R6"/>
    <mergeCell ref="G5:G6"/>
    <mergeCell ref="A4:A6"/>
    <mergeCell ref="B4:B6"/>
    <mergeCell ref="D5:D6"/>
    <mergeCell ref="N5:N6"/>
    <mergeCell ref="O5:O6"/>
    <mergeCell ref="E5:E6"/>
    <mergeCell ref="Q5:Q6"/>
    <mergeCell ref="K5:K6"/>
    <mergeCell ref="P5:P6"/>
    <mergeCell ref="F5:F6"/>
    <mergeCell ref="C2:R2"/>
    <mergeCell ref="C3:R3"/>
    <mergeCell ref="C4:C6"/>
    <mergeCell ref="D4:L4"/>
    <mergeCell ref="M4:M6"/>
    <mergeCell ref="N4:R4"/>
  </mergeCells>
  <printOptions/>
  <pageMargins left="0.52" right="0.37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22" sqref="B22"/>
    </sheetView>
  </sheetViews>
  <sheetFormatPr defaultColWidth="9.140625" defaultRowHeight="14.25" customHeight="1"/>
  <cols>
    <col min="1" max="1" width="9.28125" style="0" customWidth="1"/>
    <col min="2" max="2" width="30.57421875" style="0" customWidth="1"/>
    <col min="3" max="3" width="10.28125" style="0" customWidth="1"/>
    <col min="4" max="4" width="11.28125" style="0" customWidth="1"/>
    <col min="5" max="5" width="10.421875" style="0" customWidth="1"/>
    <col min="6" max="6" width="9.7109375" style="0" customWidth="1"/>
    <col min="7" max="7" width="10.421875" style="0" customWidth="1"/>
    <col min="8" max="8" width="7.00390625" style="0" customWidth="1"/>
    <col min="9" max="9" width="10.57421875" style="0" customWidth="1"/>
    <col min="10" max="10" width="8.7109375" style="0" customWidth="1"/>
    <col min="11" max="11" width="10.140625" style="0" customWidth="1"/>
    <col min="12" max="12" width="10.7109375" style="0" customWidth="1"/>
    <col min="13" max="21" width="10.28125" style="0" customWidth="1"/>
  </cols>
  <sheetData>
    <row r="1" ht="14.25" customHeight="1">
      <c r="A1" t="s">
        <v>128</v>
      </c>
    </row>
    <row r="2" spans="1:21" ht="20.25">
      <c r="A2" s="256" t="s">
        <v>122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1"/>
      <c r="N2" s="1"/>
      <c r="O2" s="1"/>
      <c r="P2" s="1"/>
      <c r="Q2" s="1"/>
      <c r="R2" s="1"/>
      <c r="S2" s="1"/>
      <c r="T2" s="1"/>
      <c r="U2" s="1"/>
    </row>
    <row r="3" spans="1:21" s="13" customFormat="1" ht="15.75" customHeight="1">
      <c r="A3" s="15"/>
      <c r="B3" s="15"/>
      <c r="C3" s="15"/>
      <c r="D3" s="15"/>
      <c r="E3" s="15"/>
      <c r="F3" s="15"/>
      <c r="G3" s="15"/>
      <c r="H3" s="15"/>
      <c r="I3" s="15"/>
      <c r="J3" s="257" t="s">
        <v>39</v>
      </c>
      <c r="K3" s="257"/>
      <c r="L3" s="257"/>
      <c r="M3" s="12"/>
      <c r="N3" s="12"/>
      <c r="O3" s="12"/>
      <c r="P3" s="12"/>
      <c r="Q3" s="12"/>
      <c r="R3" s="12"/>
      <c r="S3" s="12"/>
      <c r="T3" s="12"/>
      <c r="U3" s="12"/>
    </row>
    <row r="4" spans="1:21" ht="20.25" customHeight="1">
      <c r="A4" s="254" t="s">
        <v>161</v>
      </c>
      <c r="B4" s="254" t="s">
        <v>163</v>
      </c>
      <c r="C4" s="252" t="s">
        <v>4</v>
      </c>
      <c r="D4" s="249" t="s">
        <v>16</v>
      </c>
      <c r="E4" s="250"/>
      <c r="F4" s="250"/>
      <c r="G4" s="250"/>
      <c r="H4" s="251"/>
      <c r="I4" s="252" t="s">
        <v>17</v>
      </c>
      <c r="J4" s="252" t="s">
        <v>18</v>
      </c>
      <c r="K4" s="252" t="s">
        <v>19</v>
      </c>
      <c r="L4" s="252" t="s">
        <v>20</v>
      </c>
      <c r="M4" s="1"/>
      <c r="N4" s="1"/>
      <c r="O4" s="1"/>
      <c r="P4" s="1"/>
      <c r="Q4" s="1"/>
      <c r="R4" s="1"/>
      <c r="S4" s="1"/>
      <c r="T4" s="1"/>
      <c r="U4" s="1"/>
    </row>
    <row r="5" spans="1:21" ht="36" customHeight="1">
      <c r="A5" s="255"/>
      <c r="B5" s="255"/>
      <c r="C5" s="253"/>
      <c r="D5" s="87" t="s">
        <v>10</v>
      </c>
      <c r="E5" s="87" t="s">
        <v>168</v>
      </c>
      <c r="F5" s="87" t="s">
        <v>169</v>
      </c>
      <c r="G5" s="87" t="s">
        <v>170</v>
      </c>
      <c r="H5" s="93" t="s">
        <v>271</v>
      </c>
      <c r="I5" s="253"/>
      <c r="J5" s="253"/>
      <c r="K5" s="253"/>
      <c r="L5" s="253"/>
      <c r="M5" s="1"/>
      <c r="N5" s="1"/>
      <c r="O5" s="1"/>
      <c r="P5" s="1"/>
      <c r="Q5" s="1"/>
      <c r="R5" s="1"/>
      <c r="S5" s="1"/>
      <c r="T5" s="1"/>
      <c r="U5" s="1"/>
    </row>
    <row r="6" spans="1:21" s="110" customFormat="1" ht="20.25" customHeight="1">
      <c r="A6" s="107"/>
      <c r="B6" s="108" t="s">
        <v>47</v>
      </c>
      <c r="C6" s="167">
        <f>C7+C12</f>
        <v>1873.09</v>
      </c>
      <c r="D6" s="167">
        <f aca="true" t="shared" si="0" ref="D6:I6">D7+D12</f>
        <v>1664.36</v>
      </c>
      <c r="E6" s="167">
        <f t="shared" si="0"/>
        <v>1235.5</v>
      </c>
      <c r="F6" s="167">
        <f t="shared" si="0"/>
        <v>224.33</v>
      </c>
      <c r="G6" s="167">
        <f t="shared" si="0"/>
        <v>204.53</v>
      </c>
      <c r="H6" s="167"/>
      <c r="I6" s="167">
        <f t="shared" si="0"/>
        <v>208.73</v>
      </c>
      <c r="J6" s="162"/>
      <c r="K6" s="162"/>
      <c r="L6" s="162"/>
      <c r="M6" s="109"/>
      <c r="N6" s="109"/>
      <c r="O6" s="109"/>
      <c r="P6" s="109"/>
      <c r="Q6" s="109"/>
      <c r="R6" s="109"/>
      <c r="S6" s="109"/>
      <c r="T6" s="109"/>
      <c r="U6" s="109"/>
    </row>
    <row r="7" spans="1:20" ht="20.25" customHeight="1">
      <c r="A7" s="210">
        <v>201</v>
      </c>
      <c r="B7" s="210" t="s">
        <v>311</v>
      </c>
      <c r="C7" s="168">
        <f aca="true" t="shared" si="1" ref="C7:C16">D7+I7</f>
        <v>1647.3</v>
      </c>
      <c r="D7" s="168">
        <f>D8</f>
        <v>1438.57</v>
      </c>
      <c r="E7" s="168">
        <f>E8</f>
        <v>1009.71</v>
      </c>
      <c r="F7" s="168">
        <f>F8</f>
        <v>224.33</v>
      </c>
      <c r="G7" s="168">
        <f>G8</f>
        <v>204.53</v>
      </c>
      <c r="H7" s="168"/>
      <c r="I7" s="168">
        <f>I8</f>
        <v>208.73</v>
      </c>
      <c r="J7" s="165"/>
      <c r="K7" s="165"/>
      <c r="L7" s="165"/>
      <c r="M7" s="1"/>
      <c r="N7" s="1"/>
      <c r="O7" s="1"/>
      <c r="P7" s="1"/>
      <c r="Q7" s="1"/>
      <c r="R7" s="1"/>
      <c r="S7" s="1"/>
      <c r="T7" s="1"/>
    </row>
    <row r="8" spans="1:20" ht="20.25" customHeight="1">
      <c r="A8" s="214">
        <v>20101</v>
      </c>
      <c r="B8" s="210" t="s">
        <v>321</v>
      </c>
      <c r="C8" s="169">
        <f t="shared" si="1"/>
        <v>1647.3</v>
      </c>
      <c r="D8" s="169">
        <f>D9+D10+D11</f>
        <v>1438.57</v>
      </c>
      <c r="E8" s="169">
        <f>E9+E10+E11</f>
        <v>1009.71</v>
      </c>
      <c r="F8" s="169">
        <v>224.33</v>
      </c>
      <c r="G8" s="169">
        <f>G9+G10+G11</f>
        <v>204.53</v>
      </c>
      <c r="H8" s="169"/>
      <c r="I8" s="169">
        <f>I9+I10+I11</f>
        <v>208.73</v>
      </c>
      <c r="J8" s="165"/>
      <c r="K8" s="165"/>
      <c r="L8" s="165"/>
      <c r="M8" s="1"/>
      <c r="N8" s="1"/>
      <c r="O8" s="1"/>
      <c r="P8" s="1"/>
      <c r="Q8" s="1"/>
      <c r="R8" s="1"/>
      <c r="S8" s="1"/>
      <c r="T8" s="1"/>
    </row>
    <row r="9" spans="1:20" ht="20.25" customHeight="1">
      <c r="A9" s="215">
        <v>2010101</v>
      </c>
      <c r="B9" s="216" t="s">
        <v>322</v>
      </c>
      <c r="C9" s="169">
        <f t="shared" si="1"/>
        <v>1438.57</v>
      </c>
      <c r="D9" s="170">
        <f>E9+F9+G9+H9</f>
        <v>1438.57</v>
      </c>
      <c r="E9" s="170">
        <v>1009.71</v>
      </c>
      <c r="F9" s="170">
        <v>224.33</v>
      </c>
      <c r="G9" s="170">
        <v>204.53</v>
      </c>
      <c r="H9" s="170"/>
      <c r="I9" s="170"/>
      <c r="J9" s="166"/>
      <c r="K9" s="166"/>
      <c r="L9" s="166"/>
      <c r="M9" s="1"/>
      <c r="N9" s="1"/>
      <c r="O9" s="1"/>
      <c r="P9" s="1"/>
      <c r="Q9" s="1"/>
      <c r="R9" s="1"/>
      <c r="S9" s="1"/>
      <c r="T9" s="1"/>
    </row>
    <row r="10" spans="1:21" ht="20.25" customHeight="1">
      <c r="A10" s="211">
        <v>2010102</v>
      </c>
      <c r="B10" s="211" t="s">
        <v>323</v>
      </c>
      <c r="C10" s="169">
        <f>D10+I10</f>
        <v>189.45</v>
      </c>
      <c r="D10" s="170"/>
      <c r="E10" s="170"/>
      <c r="F10" s="170"/>
      <c r="G10" s="170"/>
      <c r="H10" s="170"/>
      <c r="I10" s="170">
        <v>189.45</v>
      </c>
      <c r="J10" s="166"/>
      <c r="K10" s="166"/>
      <c r="L10" s="166"/>
      <c r="M10" s="1"/>
      <c r="N10" s="1"/>
      <c r="O10" s="1"/>
      <c r="P10" s="1"/>
      <c r="Q10" s="1"/>
      <c r="R10" s="1"/>
      <c r="S10" s="1"/>
      <c r="T10" s="1"/>
      <c r="U10" s="1"/>
    </row>
    <row r="11" spans="1:21" ht="20.25" customHeight="1">
      <c r="A11" s="211">
        <v>2010108</v>
      </c>
      <c r="B11" s="211" t="s">
        <v>324</v>
      </c>
      <c r="C11" s="169">
        <f t="shared" si="1"/>
        <v>19.28</v>
      </c>
      <c r="D11" s="170"/>
      <c r="E11" s="170"/>
      <c r="F11" s="170"/>
      <c r="G11" s="170"/>
      <c r="H11" s="170"/>
      <c r="I11" s="170">
        <v>19.28</v>
      </c>
      <c r="J11" s="166"/>
      <c r="K11" s="166"/>
      <c r="L11" s="166"/>
      <c r="M11" s="1"/>
      <c r="N11" s="1"/>
      <c r="O11" s="1"/>
      <c r="P11" s="1"/>
      <c r="Q11" s="1"/>
      <c r="R11" s="1"/>
      <c r="S11" s="1"/>
      <c r="T11" s="1"/>
      <c r="U11" s="1"/>
    </row>
    <row r="12" spans="1:21" ht="20.25" customHeight="1">
      <c r="A12" s="211">
        <v>208</v>
      </c>
      <c r="B12" s="211" t="s">
        <v>312</v>
      </c>
      <c r="C12" s="168">
        <f>D12+I12</f>
        <v>225.79</v>
      </c>
      <c r="D12" s="171">
        <f>D13</f>
        <v>225.79</v>
      </c>
      <c r="E12" s="171">
        <f>E13</f>
        <v>225.79</v>
      </c>
      <c r="F12" s="171"/>
      <c r="G12" s="171"/>
      <c r="H12" s="171"/>
      <c r="I12" s="171">
        <f>I13</f>
        <v>0</v>
      </c>
      <c r="J12" s="166"/>
      <c r="K12" s="166"/>
      <c r="L12" s="166"/>
      <c r="M12" s="1"/>
      <c r="N12" s="1"/>
      <c r="O12" s="1"/>
      <c r="P12" s="1"/>
      <c r="Q12" s="1"/>
      <c r="R12" s="1"/>
      <c r="S12" s="1"/>
      <c r="T12" s="1"/>
      <c r="U12" s="1"/>
    </row>
    <row r="13" spans="1:21" ht="20.25" customHeight="1">
      <c r="A13" s="211">
        <v>20805</v>
      </c>
      <c r="B13" s="211" t="s">
        <v>325</v>
      </c>
      <c r="C13" s="169">
        <f t="shared" si="1"/>
        <v>225.79</v>
      </c>
      <c r="D13" s="170">
        <f>D14+D15+D16</f>
        <v>225.79</v>
      </c>
      <c r="E13" s="170">
        <f>E14+E15+E16</f>
        <v>225.79</v>
      </c>
      <c r="F13" s="170"/>
      <c r="G13" s="170"/>
      <c r="H13" s="170"/>
      <c r="I13" s="170">
        <f>I14</f>
        <v>0</v>
      </c>
      <c r="J13" s="166"/>
      <c r="K13" s="166"/>
      <c r="L13" s="166"/>
      <c r="M13" s="1"/>
      <c r="N13" s="1"/>
      <c r="O13" s="1"/>
      <c r="P13" s="1"/>
      <c r="Q13" s="1"/>
      <c r="R13" s="1"/>
      <c r="S13" s="1"/>
      <c r="T13" s="1"/>
      <c r="U13" s="1"/>
    </row>
    <row r="14" spans="1:21" ht="20.25" customHeight="1">
      <c r="A14" s="211">
        <v>2080501</v>
      </c>
      <c r="B14" s="211" t="s">
        <v>326</v>
      </c>
      <c r="C14" s="169">
        <f t="shared" si="1"/>
        <v>38.45</v>
      </c>
      <c r="D14" s="170">
        <f>E14+F14+G14+H14</f>
        <v>38.45</v>
      </c>
      <c r="E14" s="170">
        <v>38.45</v>
      </c>
      <c r="F14" s="170"/>
      <c r="G14" s="170"/>
      <c r="H14" s="170"/>
      <c r="I14" s="170"/>
      <c r="J14" s="166"/>
      <c r="K14" s="166"/>
      <c r="L14" s="166"/>
      <c r="M14" s="1"/>
      <c r="N14" s="1"/>
      <c r="O14" s="1"/>
      <c r="P14" s="1"/>
      <c r="Q14" s="1"/>
      <c r="R14" s="1"/>
      <c r="S14" s="1"/>
      <c r="T14" s="1"/>
      <c r="U14" s="1"/>
    </row>
    <row r="15" spans="1:21" ht="20.25" customHeight="1">
      <c r="A15" s="211">
        <v>2080505</v>
      </c>
      <c r="B15" s="221" t="s">
        <v>333</v>
      </c>
      <c r="C15" s="169">
        <f t="shared" si="1"/>
        <v>133.81</v>
      </c>
      <c r="D15" s="170">
        <f>E15+F15+G15+H15</f>
        <v>133.81</v>
      </c>
      <c r="E15" s="170">
        <v>133.81</v>
      </c>
      <c r="F15" s="170"/>
      <c r="G15" s="170"/>
      <c r="H15" s="170"/>
      <c r="I15" s="170"/>
      <c r="J15" s="166"/>
      <c r="K15" s="166"/>
      <c r="L15" s="166"/>
      <c r="M15" s="1"/>
      <c r="N15" s="1"/>
      <c r="O15" s="1"/>
      <c r="P15" s="1"/>
      <c r="Q15" s="1"/>
      <c r="R15" s="1"/>
      <c r="S15" s="1"/>
      <c r="T15" s="1"/>
      <c r="U15" s="1"/>
    </row>
    <row r="16" spans="1:21" ht="20.25" customHeight="1">
      <c r="A16" s="211">
        <v>2080506</v>
      </c>
      <c r="B16" s="221" t="s">
        <v>334</v>
      </c>
      <c r="C16" s="169">
        <f t="shared" si="1"/>
        <v>53.53</v>
      </c>
      <c r="D16" s="170">
        <f>E16+F16+G16+H16</f>
        <v>53.53</v>
      </c>
      <c r="E16" s="170">
        <v>53.53</v>
      </c>
      <c r="F16" s="170"/>
      <c r="G16" s="170"/>
      <c r="H16" s="170"/>
      <c r="I16" s="170"/>
      <c r="J16" s="166"/>
      <c r="K16" s="166"/>
      <c r="L16" s="166"/>
      <c r="M16" s="1"/>
      <c r="N16" s="1"/>
      <c r="O16" s="1"/>
      <c r="P16" s="1"/>
      <c r="Q16" s="1"/>
      <c r="R16" s="1"/>
      <c r="S16" s="1"/>
      <c r="T16" s="1"/>
      <c r="U16" s="1"/>
    </row>
    <row r="17" spans="1:21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10">
    <mergeCell ref="D4:H4"/>
    <mergeCell ref="K4:K5"/>
    <mergeCell ref="L4:L5"/>
    <mergeCell ref="A4:A5"/>
    <mergeCell ref="B4:B5"/>
    <mergeCell ref="A2:L2"/>
    <mergeCell ref="J3:L3"/>
    <mergeCell ref="C4:C5"/>
    <mergeCell ref="I4:I5"/>
    <mergeCell ref="J4:J5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0">
      <selection activeCell="B27" sqref="B27"/>
    </sheetView>
  </sheetViews>
  <sheetFormatPr defaultColWidth="9.140625" defaultRowHeight="12"/>
  <cols>
    <col min="1" max="1" width="39.00390625" style="32" customWidth="1"/>
    <col min="2" max="2" width="25.421875" style="32" customWidth="1"/>
    <col min="3" max="3" width="35.421875" style="32" customWidth="1"/>
    <col min="4" max="4" width="24.00390625" style="32" customWidth="1"/>
    <col min="5" max="5" width="24.421875" style="32" customWidth="1"/>
    <col min="6" max="6" width="24.8515625" style="32" customWidth="1"/>
    <col min="7" max="16384" width="9.140625" style="32" customWidth="1"/>
  </cols>
  <sheetData>
    <row r="1" spans="1:6" s="29" customFormat="1" ht="18.75" customHeight="1">
      <c r="A1" s="80" t="s">
        <v>129</v>
      </c>
      <c r="F1" s="30"/>
    </row>
    <row r="2" spans="1:6" ht="30.75" customHeight="1">
      <c r="A2" s="81" t="s">
        <v>130</v>
      </c>
      <c r="B2" s="31"/>
      <c r="C2" s="31"/>
      <c r="D2" s="31"/>
      <c r="E2" s="31"/>
      <c r="F2" s="31"/>
    </row>
    <row r="3" spans="1:6" ht="15" customHeight="1">
      <c r="A3" s="33"/>
      <c r="B3" s="34"/>
      <c r="C3" s="34"/>
      <c r="D3" s="34"/>
      <c r="E3" s="34"/>
      <c r="F3" s="30" t="s">
        <v>40</v>
      </c>
    </row>
    <row r="4" spans="1:6" ht="18.75" customHeight="1">
      <c r="A4" s="258" t="s">
        <v>50</v>
      </c>
      <c r="B4" s="259"/>
      <c r="C4" s="258" t="s">
        <v>51</v>
      </c>
      <c r="D4" s="258"/>
      <c r="E4" s="258"/>
      <c r="F4" s="259"/>
    </row>
    <row r="5" spans="1:6" ht="18.75" customHeight="1">
      <c r="A5" s="43" t="s">
        <v>52</v>
      </c>
      <c r="B5" s="43" t="s">
        <v>21</v>
      </c>
      <c r="C5" s="43" t="s">
        <v>52</v>
      </c>
      <c r="D5" s="44" t="s">
        <v>53</v>
      </c>
      <c r="E5" s="44" t="s">
        <v>54</v>
      </c>
      <c r="F5" s="44" t="s">
        <v>55</v>
      </c>
    </row>
    <row r="6" spans="1:6" ht="18.75" customHeight="1">
      <c r="A6" s="37" t="s">
        <v>56</v>
      </c>
      <c r="B6" s="172">
        <f>SUM(B7:B8)</f>
        <v>1873.09</v>
      </c>
      <c r="C6" s="39" t="s">
        <v>57</v>
      </c>
      <c r="D6" s="173">
        <f>SUM(E6:F6)</f>
        <v>1873.09</v>
      </c>
      <c r="E6" s="173">
        <f>SUM(E7:E28)</f>
        <v>1873.09</v>
      </c>
      <c r="F6" s="173">
        <f>SUM(F7:F28)</f>
        <v>0</v>
      </c>
    </row>
    <row r="7" spans="1:6" ht="18.75" customHeight="1">
      <c r="A7" s="39" t="s">
        <v>58</v>
      </c>
      <c r="B7" s="39">
        <v>1873.09</v>
      </c>
      <c r="C7" s="86" t="s">
        <v>138</v>
      </c>
      <c r="D7" s="173">
        <f aca="true" t="shared" si="0" ref="D7:D28">SUM(E7:F7)</f>
        <v>1647.31</v>
      </c>
      <c r="E7" s="173">
        <v>1647.31</v>
      </c>
      <c r="F7" s="38"/>
    </row>
    <row r="8" spans="1:6" ht="18.75" customHeight="1">
      <c r="A8" s="39" t="s">
        <v>59</v>
      </c>
      <c r="B8" s="39"/>
      <c r="C8" s="86" t="s">
        <v>139</v>
      </c>
      <c r="D8" s="173">
        <f t="shared" si="0"/>
        <v>0</v>
      </c>
      <c r="E8" s="173"/>
      <c r="F8" s="38"/>
    </row>
    <row r="9" spans="1:6" ht="18.75" customHeight="1">
      <c r="A9" s="40"/>
      <c r="B9" s="39"/>
      <c r="C9" s="86" t="s">
        <v>140</v>
      </c>
      <c r="D9" s="173">
        <f t="shared" si="0"/>
        <v>0</v>
      </c>
      <c r="E9" s="173"/>
      <c r="F9" s="38"/>
    </row>
    <row r="10" spans="1:6" ht="18.75" customHeight="1">
      <c r="A10" s="39" t="s">
        <v>60</v>
      </c>
      <c r="B10" s="39">
        <f>SUM(B11:B12)</f>
        <v>0</v>
      </c>
      <c r="C10" s="86" t="s">
        <v>141</v>
      </c>
      <c r="D10" s="173">
        <f t="shared" si="0"/>
        <v>0</v>
      </c>
      <c r="E10" s="173"/>
      <c r="F10" s="38"/>
    </row>
    <row r="11" spans="1:6" ht="18.75" customHeight="1">
      <c r="A11" s="39" t="s">
        <v>58</v>
      </c>
      <c r="B11" s="39"/>
      <c r="C11" s="86" t="s">
        <v>142</v>
      </c>
      <c r="D11" s="173">
        <f t="shared" si="0"/>
        <v>0</v>
      </c>
      <c r="E11" s="173"/>
      <c r="F11" s="38"/>
    </row>
    <row r="12" spans="1:6" ht="18.75" customHeight="1">
      <c r="A12" s="39" t="s">
        <v>59</v>
      </c>
      <c r="B12" s="39"/>
      <c r="C12" s="86" t="s">
        <v>143</v>
      </c>
      <c r="D12" s="173">
        <f t="shared" si="0"/>
        <v>0</v>
      </c>
      <c r="E12" s="173"/>
      <c r="F12" s="173"/>
    </row>
    <row r="13" spans="1:6" ht="18.75" customHeight="1">
      <c r="A13" s="39"/>
      <c r="B13" s="39"/>
      <c r="C13" s="86" t="s">
        <v>144</v>
      </c>
      <c r="D13" s="173">
        <f t="shared" si="0"/>
        <v>225.78</v>
      </c>
      <c r="E13" s="173">
        <v>225.78</v>
      </c>
      <c r="F13" s="173"/>
    </row>
    <row r="14" spans="1:6" ht="18.75" customHeight="1">
      <c r="A14" s="39"/>
      <c r="B14" s="39"/>
      <c r="C14" s="86" t="s">
        <v>145</v>
      </c>
      <c r="D14" s="173">
        <f t="shared" si="0"/>
        <v>0</v>
      </c>
      <c r="E14" s="173"/>
      <c r="F14" s="173"/>
    </row>
    <row r="15" spans="1:6" ht="18.75" customHeight="1">
      <c r="A15" s="39"/>
      <c r="B15" s="39"/>
      <c r="C15" s="86" t="s">
        <v>146</v>
      </c>
      <c r="D15" s="173">
        <f t="shared" si="0"/>
        <v>0</v>
      </c>
      <c r="E15" s="173"/>
      <c r="F15" s="173"/>
    </row>
    <row r="16" spans="1:6" ht="18.75" customHeight="1">
      <c r="A16" s="39"/>
      <c r="B16" s="39"/>
      <c r="C16" s="86" t="s">
        <v>147</v>
      </c>
      <c r="D16" s="173">
        <f t="shared" si="0"/>
        <v>0</v>
      </c>
      <c r="E16" s="173"/>
      <c r="F16" s="173"/>
    </row>
    <row r="17" spans="1:6" ht="18.75" customHeight="1">
      <c r="A17" s="39"/>
      <c r="B17" s="39"/>
      <c r="C17" s="86" t="s">
        <v>148</v>
      </c>
      <c r="D17" s="173">
        <f t="shared" si="0"/>
        <v>0</v>
      </c>
      <c r="E17" s="173"/>
      <c r="F17" s="173"/>
    </row>
    <row r="18" spans="1:6" ht="18.75" customHeight="1">
      <c r="A18" s="39"/>
      <c r="B18" s="39"/>
      <c r="C18" s="86" t="s">
        <v>149</v>
      </c>
      <c r="D18" s="173">
        <f t="shared" si="0"/>
        <v>0</v>
      </c>
      <c r="E18" s="173"/>
      <c r="F18" s="173"/>
    </row>
    <row r="19" spans="1:6" ht="18.75" customHeight="1">
      <c r="A19" s="39"/>
      <c r="B19" s="39"/>
      <c r="C19" s="86" t="s">
        <v>150</v>
      </c>
      <c r="D19" s="173">
        <f t="shared" si="0"/>
        <v>0</v>
      </c>
      <c r="E19" s="173"/>
      <c r="F19" s="173"/>
    </row>
    <row r="20" spans="1:6" ht="18.75" customHeight="1">
      <c r="A20" s="39"/>
      <c r="B20" s="39"/>
      <c r="C20" s="86" t="s">
        <v>151</v>
      </c>
      <c r="D20" s="173">
        <f t="shared" si="0"/>
        <v>0</v>
      </c>
      <c r="E20" s="173"/>
      <c r="F20" s="173"/>
    </row>
    <row r="21" spans="1:6" ht="18.75" customHeight="1">
      <c r="A21" s="39"/>
      <c r="B21" s="39"/>
      <c r="C21" s="86" t="s">
        <v>152</v>
      </c>
      <c r="D21" s="173">
        <f t="shared" si="0"/>
        <v>0</v>
      </c>
      <c r="E21" s="173"/>
      <c r="F21" s="173"/>
    </row>
    <row r="22" spans="1:6" ht="18.75" customHeight="1">
      <c r="A22" s="39"/>
      <c r="B22" s="39"/>
      <c r="C22" s="86" t="s">
        <v>153</v>
      </c>
      <c r="D22" s="173">
        <f t="shared" si="0"/>
        <v>0</v>
      </c>
      <c r="E22" s="173"/>
      <c r="F22" s="173"/>
    </row>
    <row r="23" spans="1:6" ht="18.75" customHeight="1">
      <c r="A23" s="39"/>
      <c r="B23" s="39"/>
      <c r="C23" s="86" t="s">
        <v>154</v>
      </c>
      <c r="D23" s="173">
        <f t="shared" si="0"/>
        <v>0</v>
      </c>
      <c r="E23" s="173"/>
      <c r="F23" s="173"/>
    </row>
    <row r="24" spans="1:6" ht="18.75" customHeight="1">
      <c r="A24" s="39"/>
      <c r="B24" s="39"/>
      <c r="C24" s="86" t="s">
        <v>155</v>
      </c>
      <c r="D24" s="173">
        <f t="shared" si="0"/>
        <v>0</v>
      </c>
      <c r="E24" s="173"/>
      <c r="F24" s="173"/>
    </row>
    <row r="25" spans="1:6" ht="18.75" customHeight="1">
      <c r="A25" s="39"/>
      <c r="B25" s="39"/>
      <c r="C25" s="86" t="s">
        <v>156</v>
      </c>
      <c r="D25" s="173">
        <f t="shared" si="0"/>
        <v>0</v>
      </c>
      <c r="E25" s="173"/>
      <c r="F25" s="173"/>
    </row>
    <row r="26" spans="1:6" ht="18.75" customHeight="1">
      <c r="A26" s="39"/>
      <c r="B26" s="39"/>
      <c r="C26" s="86" t="s">
        <v>157</v>
      </c>
      <c r="D26" s="173">
        <f t="shared" si="0"/>
        <v>0</v>
      </c>
      <c r="E26" s="173"/>
      <c r="F26" s="173"/>
    </row>
    <row r="27" spans="1:6" ht="18.75" customHeight="1">
      <c r="A27" s="39"/>
      <c r="B27" s="39"/>
      <c r="C27" s="86" t="s">
        <v>158</v>
      </c>
      <c r="D27" s="173">
        <f t="shared" si="0"/>
        <v>0</v>
      </c>
      <c r="E27" s="173"/>
      <c r="F27" s="173"/>
    </row>
    <row r="28" spans="1:6" ht="18.75" customHeight="1">
      <c r="A28" s="39"/>
      <c r="B28" s="39"/>
      <c r="C28" s="86" t="s">
        <v>159</v>
      </c>
      <c r="D28" s="173">
        <f t="shared" si="0"/>
        <v>0</v>
      </c>
      <c r="E28" s="173"/>
      <c r="F28" s="173"/>
    </row>
    <row r="29" spans="1:6" ht="18.75" customHeight="1">
      <c r="A29" s="39"/>
      <c r="B29" s="39"/>
      <c r="C29" s="35"/>
      <c r="D29" s="173"/>
      <c r="E29" s="173"/>
      <c r="F29" s="173"/>
    </row>
    <row r="30" spans="1:6" ht="18.75" customHeight="1">
      <c r="A30" s="39"/>
      <c r="B30" s="39"/>
      <c r="C30" s="41" t="s">
        <v>61</v>
      </c>
      <c r="D30" s="173">
        <f>SUM(E30:F30)</f>
        <v>0</v>
      </c>
      <c r="E30" s="173"/>
      <c r="F30" s="173"/>
    </row>
    <row r="31" spans="1:6" ht="18.75" customHeight="1">
      <c r="A31" s="39"/>
      <c r="B31" s="39"/>
      <c r="C31" s="41"/>
      <c r="D31" s="173"/>
      <c r="E31" s="173"/>
      <c r="F31" s="173"/>
    </row>
    <row r="32" spans="1:6" ht="18.75" customHeight="1">
      <c r="A32" s="36" t="s">
        <v>62</v>
      </c>
      <c r="B32" s="172">
        <f>B6+B10</f>
        <v>1873.09</v>
      </c>
      <c r="C32" s="42" t="s">
        <v>63</v>
      </c>
      <c r="D32" s="174">
        <f>SUM(E32:F32)</f>
        <v>1873.09</v>
      </c>
      <c r="E32" s="174">
        <f>E6+E30</f>
        <v>1873.09</v>
      </c>
      <c r="F32" s="174">
        <f>F6+F30</f>
        <v>0</v>
      </c>
    </row>
    <row r="33" ht="19.5" customHeight="1"/>
    <row r="34" ht="19.5" customHeight="1"/>
    <row r="35" ht="19.5" customHeight="1"/>
    <row r="36" ht="19.5" customHeight="1"/>
  </sheetData>
  <sheetProtection/>
  <mergeCells count="2">
    <mergeCell ref="A4:B4"/>
    <mergeCell ref="C4:F4"/>
  </mergeCells>
  <printOptions horizontalCentered="1"/>
  <pageMargins left="0.7480314960629921" right="0.7480314960629921" top="0.61" bottom="0.5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C13" sqref="C13"/>
    </sheetView>
  </sheetViews>
  <sheetFormatPr defaultColWidth="9.140625" defaultRowHeight="14.25" customHeight="1"/>
  <cols>
    <col min="1" max="1" width="15.00390625" style="0" customWidth="1"/>
    <col min="2" max="2" width="32.00390625" style="0" customWidth="1"/>
    <col min="3" max="4" width="13.7109375" style="0" customWidth="1"/>
    <col min="5" max="5" width="14.28125" style="0" customWidth="1"/>
    <col min="6" max="6" width="15.28125" style="0" customWidth="1"/>
    <col min="7" max="7" width="19.57421875" style="0" customWidth="1"/>
    <col min="8" max="8" width="11.8515625" style="0" bestFit="1" customWidth="1"/>
    <col min="9" max="20" width="10.28125" style="0" customWidth="1"/>
  </cols>
  <sheetData>
    <row r="1" ht="14.25" customHeight="1">
      <c r="A1" s="82" t="s">
        <v>131</v>
      </c>
    </row>
    <row r="2" spans="1:20" ht="20.25">
      <c r="A2" s="242" t="s">
        <v>167</v>
      </c>
      <c r="B2" s="242"/>
      <c r="C2" s="242"/>
      <c r="D2" s="242"/>
      <c r="E2" s="242"/>
      <c r="F2" s="242"/>
      <c r="G2" s="242"/>
      <c r="H2" s="242"/>
      <c r="I2" s="24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 customHeight="1">
      <c r="A3" s="17"/>
      <c r="B3" s="16"/>
      <c r="C3" s="16"/>
      <c r="D3" s="16"/>
      <c r="E3" s="263" t="s">
        <v>133</v>
      </c>
      <c r="F3" s="263"/>
      <c r="G3" s="263"/>
      <c r="H3" s="264"/>
      <c r="I3" s="264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260" t="s">
        <v>15</v>
      </c>
      <c r="B4" s="260" t="s">
        <v>41</v>
      </c>
      <c r="C4" s="265" t="s">
        <v>286</v>
      </c>
      <c r="D4" s="266"/>
      <c r="E4" s="266"/>
      <c r="F4" s="266"/>
      <c r="G4" s="266"/>
      <c r="H4" s="266"/>
      <c r="I4" s="26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261"/>
      <c r="B5" s="261"/>
      <c r="C5" s="266" t="s">
        <v>47</v>
      </c>
      <c r="D5" s="268" t="s">
        <v>16</v>
      </c>
      <c r="E5" s="268"/>
      <c r="F5" s="268"/>
      <c r="G5" s="268"/>
      <c r="H5" s="268"/>
      <c r="I5" s="269" t="s">
        <v>48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.75" customHeight="1">
      <c r="A6" s="262"/>
      <c r="B6" s="262"/>
      <c r="C6" s="267"/>
      <c r="D6" s="28" t="s">
        <v>49</v>
      </c>
      <c r="E6" s="88" t="s">
        <v>84</v>
      </c>
      <c r="F6" s="88" t="s">
        <v>85</v>
      </c>
      <c r="G6" s="88" t="s">
        <v>170</v>
      </c>
      <c r="H6" s="88" t="s">
        <v>257</v>
      </c>
      <c r="I6" s="269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73"/>
      <c r="B7" s="74" t="s">
        <v>67</v>
      </c>
      <c r="C7" s="175">
        <f>C8+C13</f>
        <v>1873.09</v>
      </c>
      <c r="D7" s="175">
        <f aca="true" t="shared" si="0" ref="D7:I7">D8+D13</f>
        <v>1664.36</v>
      </c>
      <c r="E7" s="175">
        <f t="shared" si="0"/>
        <v>1197.05</v>
      </c>
      <c r="F7" s="175">
        <f t="shared" si="0"/>
        <v>224.33</v>
      </c>
      <c r="G7" s="175">
        <f t="shared" si="0"/>
        <v>242.98000000000002</v>
      </c>
      <c r="H7" s="175"/>
      <c r="I7" s="175">
        <f t="shared" si="0"/>
        <v>208.73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 customHeight="1">
      <c r="A8" s="217">
        <v>201</v>
      </c>
      <c r="B8" s="217" t="s">
        <v>311</v>
      </c>
      <c r="C8" s="176">
        <f aca="true" t="shared" si="1" ref="C8:C17">D8+I8</f>
        <v>1647.3</v>
      </c>
      <c r="D8" s="176">
        <f>E8+F8+G8+H8</f>
        <v>1438.57</v>
      </c>
      <c r="E8" s="176">
        <v>1009.71</v>
      </c>
      <c r="F8" s="176">
        <v>224.33</v>
      </c>
      <c r="G8" s="176">
        <v>204.53</v>
      </c>
      <c r="H8" s="176"/>
      <c r="I8" s="176">
        <v>208.73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 customHeight="1">
      <c r="A9" s="218">
        <v>20101</v>
      </c>
      <c r="B9" s="217" t="s">
        <v>329</v>
      </c>
      <c r="C9" s="177">
        <f t="shared" si="1"/>
        <v>1647.3</v>
      </c>
      <c r="D9" s="177">
        <f>E9+F9+G9+H9</f>
        <v>1438.57</v>
      </c>
      <c r="E9" s="177">
        <v>1009.71</v>
      </c>
      <c r="F9" s="177">
        <v>224.33</v>
      </c>
      <c r="G9" s="177">
        <v>204.53</v>
      </c>
      <c r="H9" s="177"/>
      <c r="I9" s="177">
        <v>208.73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customHeight="1">
      <c r="A10" s="211">
        <v>2010101</v>
      </c>
      <c r="B10" s="211" t="s">
        <v>330</v>
      </c>
      <c r="C10" s="177">
        <f t="shared" si="1"/>
        <v>1438.57</v>
      </c>
      <c r="D10" s="177">
        <f>E10+F10+G10+H10</f>
        <v>1438.57</v>
      </c>
      <c r="E10" s="177">
        <v>1009.71</v>
      </c>
      <c r="F10" s="177">
        <v>224.33</v>
      </c>
      <c r="G10" s="177">
        <v>204.53</v>
      </c>
      <c r="H10" s="177"/>
      <c r="I10" s="17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>
      <c r="A11" s="211">
        <v>2010102</v>
      </c>
      <c r="B11" s="211" t="s">
        <v>323</v>
      </c>
      <c r="C11" s="177">
        <f t="shared" si="1"/>
        <v>189.45</v>
      </c>
      <c r="D11" s="177"/>
      <c r="E11" s="177"/>
      <c r="F11" s="177"/>
      <c r="G11" s="177"/>
      <c r="H11" s="177"/>
      <c r="I11" s="177">
        <v>189.45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.5" customHeight="1">
      <c r="A12" s="211">
        <v>2010108</v>
      </c>
      <c r="B12" s="211" t="s">
        <v>324</v>
      </c>
      <c r="C12" s="177">
        <f t="shared" si="1"/>
        <v>19.28</v>
      </c>
      <c r="D12" s="177"/>
      <c r="E12" s="177"/>
      <c r="F12" s="177"/>
      <c r="G12" s="177"/>
      <c r="H12" s="177"/>
      <c r="I12" s="177">
        <v>19.28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211">
        <v>208</v>
      </c>
      <c r="B13" s="211" t="s">
        <v>312</v>
      </c>
      <c r="C13" s="176">
        <f t="shared" si="1"/>
        <v>225.79</v>
      </c>
      <c r="D13" s="175">
        <f>D14</f>
        <v>225.79</v>
      </c>
      <c r="E13" s="175">
        <f>E14</f>
        <v>187.34</v>
      </c>
      <c r="F13" s="175"/>
      <c r="G13" s="175">
        <f>G14</f>
        <v>38.45</v>
      </c>
      <c r="H13" s="177"/>
      <c r="I13" s="17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211">
        <v>20805</v>
      </c>
      <c r="B14" s="211" t="s">
        <v>325</v>
      </c>
      <c r="C14" s="177">
        <f t="shared" si="1"/>
        <v>225.79</v>
      </c>
      <c r="D14" s="178">
        <f>D15+D16+D17</f>
        <v>225.79</v>
      </c>
      <c r="E14" s="178">
        <f>E15+E16+E17</f>
        <v>187.34</v>
      </c>
      <c r="F14" s="178"/>
      <c r="G14" s="178">
        <f>G15+G16+G17</f>
        <v>38.45</v>
      </c>
      <c r="H14" s="177"/>
      <c r="I14" s="1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211">
        <v>2080501</v>
      </c>
      <c r="B15" s="211" t="s">
        <v>326</v>
      </c>
      <c r="C15" s="177">
        <f t="shared" si="1"/>
        <v>38.45</v>
      </c>
      <c r="D15" s="178">
        <f>E15+F15+G15+H15</f>
        <v>38.45</v>
      </c>
      <c r="E15" s="178"/>
      <c r="F15" s="177"/>
      <c r="G15" s="178">
        <v>38.45</v>
      </c>
      <c r="H15" s="177"/>
      <c r="I15" s="17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211">
        <v>2080505</v>
      </c>
      <c r="B16" s="211" t="s">
        <v>327</v>
      </c>
      <c r="C16" s="177">
        <f t="shared" si="1"/>
        <v>133.81</v>
      </c>
      <c r="D16" s="178">
        <f>E16+F16+G16+H16</f>
        <v>133.81</v>
      </c>
      <c r="E16" s="178">
        <v>133.81</v>
      </c>
      <c r="F16" s="177"/>
      <c r="G16" s="177"/>
      <c r="H16" s="177"/>
      <c r="I16" s="17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211">
        <v>2080506</v>
      </c>
      <c r="B17" s="211" t="s">
        <v>328</v>
      </c>
      <c r="C17" s="177">
        <f t="shared" si="1"/>
        <v>53.53</v>
      </c>
      <c r="D17" s="178">
        <f>E17+F17+G17+H17</f>
        <v>53.53</v>
      </c>
      <c r="E17" s="178">
        <v>53.53</v>
      </c>
      <c r="F17" s="177"/>
      <c r="G17" s="177"/>
      <c r="H17" s="177"/>
      <c r="I17" s="17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8">
    <mergeCell ref="B4:B6"/>
    <mergeCell ref="A4:A6"/>
    <mergeCell ref="A2:I2"/>
    <mergeCell ref="E3:I3"/>
    <mergeCell ref="C4:I4"/>
    <mergeCell ref="C5:C6"/>
    <mergeCell ref="D5:H5"/>
    <mergeCell ref="I5:I6"/>
  </mergeCells>
  <printOptions/>
  <pageMargins left="0.59" right="0.52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14" sqref="C14"/>
    </sheetView>
  </sheetViews>
  <sheetFormatPr defaultColWidth="9.140625" defaultRowHeight="14.25" customHeight="1"/>
  <cols>
    <col min="1" max="1" width="13.421875" style="72" customWidth="1"/>
    <col min="2" max="2" width="23.00390625" style="72" customWidth="1"/>
    <col min="3" max="5" width="18.7109375" style="72" customWidth="1"/>
    <col min="6" max="16384" width="9.140625" style="72" customWidth="1"/>
  </cols>
  <sheetData>
    <row r="1" ht="14.25" customHeight="1">
      <c r="A1" s="89" t="s">
        <v>180</v>
      </c>
    </row>
    <row r="2" spans="1:5" ht="20.25">
      <c r="A2" s="272" t="s">
        <v>124</v>
      </c>
      <c r="B2" s="242"/>
      <c r="C2" s="242"/>
      <c r="D2" s="242"/>
      <c r="E2" s="242"/>
    </row>
    <row r="3" spans="1:6" ht="17.25" customHeight="1">
      <c r="A3" s="27"/>
      <c r="B3" s="27"/>
      <c r="C3" s="270" t="s">
        <v>40</v>
      </c>
      <c r="D3" s="270"/>
      <c r="E3" s="270"/>
      <c r="F3" s="52"/>
    </row>
    <row r="4" spans="1:5" ht="22.5" customHeight="1">
      <c r="A4" s="271" t="s">
        <v>15</v>
      </c>
      <c r="B4" s="271" t="s">
        <v>41</v>
      </c>
      <c r="C4" s="273" t="s">
        <v>287</v>
      </c>
      <c r="D4" s="274"/>
      <c r="E4" s="274"/>
    </row>
    <row r="5" spans="1:5" ht="22.5" customHeight="1">
      <c r="A5" s="271"/>
      <c r="B5" s="271"/>
      <c r="C5" s="78" t="s">
        <v>123</v>
      </c>
      <c r="D5" s="45" t="s">
        <v>68</v>
      </c>
      <c r="E5" s="45" t="s">
        <v>69</v>
      </c>
    </row>
    <row r="6" spans="1:5" ht="19.5" customHeight="1">
      <c r="A6" s="73"/>
      <c r="B6" s="74" t="s">
        <v>89</v>
      </c>
      <c r="C6" s="73"/>
      <c r="D6" s="75"/>
      <c r="E6" s="76"/>
    </row>
    <row r="7" spans="1:5" ht="19.5" customHeight="1">
      <c r="A7" s="76"/>
      <c r="B7" s="77" t="s">
        <v>86</v>
      </c>
      <c r="C7" s="76"/>
      <c r="D7" s="76"/>
      <c r="E7" s="76"/>
    </row>
    <row r="8" spans="1:5" ht="19.5" customHeight="1">
      <c r="A8" s="76"/>
      <c r="B8" s="77" t="s">
        <v>87</v>
      </c>
      <c r="C8" s="76"/>
      <c r="D8" s="76"/>
      <c r="E8" s="76"/>
    </row>
    <row r="9" spans="1:5" ht="19.5" customHeight="1">
      <c r="A9" s="76"/>
      <c r="B9" s="77" t="s">
        <v>88</v>
      </c>
      <c r="C9" s="76"/>
      <c r="D9" s="76"/>
      <c r="E9" s="76"/>
    </row>
    <row r="10" spans="1:5" ht="13.5" customHeight="1">
      <c r="A10" s="2"/>
      <c r="B10" s="2"/>
      <c r="C10" s="2"/>
      <c r="D10" s="2"/>
      <c r="E10" s="2"/>
    </row>
    <row r="11" spans="1:5" ht="13.5" customHeight="1">
      <c r="A11" s="2"/>
      <c r="B11" s="2"/>
      <c r="C11" s="2"/>
      <c r="D11" s="2"/>
      <c r="E11" s="2"/>
    </row>
    <row r="12" spans="1:5" ht="13.5" customHeight="1">
      <c r="A12" s="112" t="s">
        <v>289</v>
      </c>
      <c r="B12" s="2"/>
      <c r="C12" s="2"/>
      <c r="D12" s="2"/>
      <c r="E12" s="2"/>
    </row>
    <row r="13" spans="1:5" ht="13.5" customHeight="1">
      <c r="A13" s="2"/>
      <c r="B13" s="2"/>
      <c r="C13" s="2"/>
      <c r="D13" s="2"/>
      <c r="E13" s="2"/>
    </row>
    <row r="14" spans="1:5" ht="13.5" customHeight="1">
      <c r="A14" s="2"/>
      <c r="B14" s="2"/>
      <c r="C14" s="2"/>
      <c r="D14" s="2"/>
      <c r="E14" s="2"/>
    </row>
    <row r="15" spans="1:5" ht="13.5" customHeight="1">
      <c r="A15" s="2"/>
      <c r="B15" s="2"/>
      <c r="C15" s="2"/>
      <c r="D15" s="2"/>
      <c r="E15" s="2"/>
    </row>
    <row r="16" spans="1:5" ht="13.5" customHeight="1">
      <c r="A16" s="2"/>
      <c r="B16" s="2"/>
      <c r="C16" s="2"/>
      <c r="D16" s="2"/>
      <c r="E16" s="2"/>
    </row>
    <row r="17" spans="1:5" ht="13.5" customHeight="1">
      <c r="A17" s="2"/>
      <c r="B17" s="2"/>
      <c r="C17" s="2"/>
      <c r="D17" s="2"/>
      <c r="E17" s="2"/>
    </row>
    <row r="18" spans="1:5" ht="13.5" customHeight="1">
      <c r="A18" s="2"/>
      <c r="B18" s="2"/>
      <c r="C18" s="2"/>
      <c r="D18" s="2"/>
      <c r="E18" s="2"/>
    </row>
    <row r="19" spans="1:5" ht="13.5" customHeight="1">
      <c r="A19" s="2"/>
      <c r="B19" s="2"/>
      <c r="C19" s="2"/>
      <c r="D19" s="2"/>
      <c r="E19" s="2"/>
    </row>
    <row r="20" spans="1:5" ht="13.5" customHeight="1">
      <c r="A20" s="2"/>
      <c r="B20" s="2"/>
      <c r="C20" s="2"/>
      <c r="D20" s="2"/>
      <c r="E20" s="2"/>
    </row>
    <row r="21" spans="1:5" ht="13.5" customHeight="1">
      <c r="A21" s="2"/>
      <c r="B21" s="2"/>
      <c r="C21" s="2"/>
      <c r="D21" s="2"/>
      <c r="E21" s="2"/>
    </row>
    <row r="22" spans="1:5" ht="13.5" customHeight="1">
      <c r="A22" s="2"/>
      <c r="B22" s="2"/>
      <c r="C22" s="2"/>
      <c r="D22" s="2"/>
      <c r="E22" s="2"/>
    </row>
    <row r="23" spans="1:5" ht="13.5" customHeight="1">
      <c r="A23" s="2"/>
      <c r="B23" s="2"/>
      <c r="C23" s="2"/>
      <c r="D23" s="2"/>
      <c r="E23" s="2"/>
    </row>
    <row r="24" spans="1:5" ht="13.5" customHeight="1">
      <c r="A24" s="2"/>
      <c r="B24" s="2"/>
      <c r="C24" s="2"/>
      <c r="D24" s="2"/>
      <c r="E24" s="2"/>
    </row>
    <row r="25" spans="1:5" ht="13.5" customHeight="1">
      <c r="A25" s="2"/>
      <c r="B25" s="2"/>
      <c r="C25" s="2"/>
      <c r="D25" s="2"/>
      <c r="E25" s="2"/>
    </row>
    <row r="26" spans="1:5" ht="13.5" customHeight="1">
      <c r="A26" s="2"/>
      <c r="B26" s="2"/>
      <c r="C26" s="2"/>
      <c r="D26" s="2"/>
      <c r="E26" s="2"/>
    </row>
    <row r="27" spans="1:5" ht="13.5" customHeight="1">
      <c r="A27" s="2"/>
      <c r="B27" s="2"/>
      <c r="C27" s="2"/>
      <c r="D27" s="2"/>
      <c r="E27" s="2"/>
    </row>
    <row r="28" spans="1:5" ht="13.5" customHeight="1">
      <c r="A28" s="2"/>
      <c r="B28" s="2"/>
      <c r="C28" s="2"/>
      <c r="D28" s="2"/>
      <c r="E28" s="2"/>
    </row>
    <row r="29" spans="1:5" ht="13.5" customHeight="1">
      <c r="A29" s="2"/>
      <c r="B29" s="2"/>
      <c r="C29" s="2"/>
      <c r="D29" s="2"/>
      <c r="E29" s="2"/>
    </row>
    <row r="30" spans="1:5" ht="13.5" customHeight="1">
      <c r="A30" s="2"/>
      <c r="B30" s="2"/>
      <c r="C30" s="2"/>
      <c r="D30" s="2"/>
      <c r="E30" s="2"/>
    </row>
    <row r="31" spans="1:5" ht="13.5" customHeight="1">
      <c r="A31" s="2"/>
      <c r="B31" s="2"/>
      <c r="C31" s="2"/>
      <c r="D31" s="2"/>
      <c r="E31" s="2"/>
    </row>
    <row r="32" spans="1:5" ht="13.5" customHeight="1">
      <c r="A32" s="2"/>
      <c r="B32" s="2"/>
      <c r="C32" s="2"/>
      <c r="D32" s="2"/>
      <c r="E32" s="2"/>
    </row>
    <row r="33" spans="1:5" ht="13.5" customHeight="1">
      <c r="A33" s="2"/>
      <c r="B33" s="2"/>
      <c r="C33" s="2"/>
      <c r="D33" s="2"/>
      <c r="E33" s="2"/>
    </row>
    <row r="34" spans="1:5" ht="13.5" customHeight="1">
      <c r="A34" s="2"/>
      <c r="B34" s="2"/>
      <c r="C34" s="2"/>
      <c r="D34" s="2"/>
      <c r="E34" s="2"/>
    </row>
    <row r="35" spans="1:5" ht="13.5" customHeight="1">
      <c r="A35" s="2"/>
      <c r="B35" s="2"/>
      <c r="C35" s="2"/>
      <c r="D35" s="2"/>
      <c r="E35" s="2"/>
    </row>
    <row r="36" spans="1:5" ht="13.5" customHeight="1">
      <c r="A36" s="2"/>
      <c r="B36" s="2"/>
      <c r="C36" s="2"/>
      <c r="D36" s="2"/>
      <c r="E36" s="2"/>
    </row>
    <row r="37" spans="1:5" ht="13.5" customHeight="1">
      <c r="A37" s="2"/>
      <c r="B37" s="2"/>
      <c r="C37" s="2"/>
      <c r="D37" s="2"/>
      <c r="E37" s="2"/>
    </row>
    <row r="38" spans="1:5" ht="13.5" customHeight="1">
      <c r="A38" s="2"/>
      <c r="B38" s="2"/>
      <c r="C38" s="2"/>
      <c r="D38" s="2"/>
      <c r="E38" s="2"/>
    </row>
    <row r="39" spans="1:5" ht="13.5" customHeight="1">
      <c r="A39" s="2"/>
      <c r="B39" s="2"/>
      <c r="C39" s="2"/>
      <c r="D39" s="2"/>
      <c r="E39" s="2"/>
    </row>
    <row r="40" spans="1:5" ht="13.5" customHeight="1">
      <c r="A40" s="2"/>
      <c r="B40" s="2"/>
      <c r="C40" s="2"/>
      <c r="D40" s="2"/>
      <c r="E40" s="2"/>
    </row>
    <row r="41" spans="1:5" ht="13.5" customHeight="1">
      <c r="A41" s="2"/>
      <c r="B41" s="2"/>
      <c r="C41" s="2"/>
      <c r="D41" s="2"/>
      <c r="E41" s="2"/>
    </row>
    <row r="42" spans="1:5" ht="13.5" customHeight="1">
      <c r="A42" s="2"/>
      <c r="B42" s="2"/>
      <c r="C42" s="2"/>
      <c r="D42" s="2"/>
      <c r="E42" s="2"/>
    </row>
    <row r="43" spans="1:5" ht="13.5" customHeight="1">
      <c r="A43" s="2"/>
      <c r="B43" s="2"/>
      <c r="C43" s="2"/>
      <c r="D43" s="2"/>
      <c r="E43" s="2"/>
    </row>
    <row r="44" spans="1:5" ht="13.5" customHeight="1">
      <c r="A44" s="2"/>
      <c r="B44" s="2"/>
      <c r="C44" s="2"/>
      <c r="D44" s="2"/>
      <c r="E44" s="2"/>
    </row>
    <row r="45" spans="1:5" ht="13.5" customHeight="1">
      <c r="A45" s="2"/>
      <c r="B45" s="2"/>
      <c r="C45" s="2"/>
      <c r="D45" s="2"/>
      <c r="E45" s="2"/>
    </row>
    <row r="46" spans="1:5" ht="13.5" customHeight="1">
      <c r="A46" s="2"/>
      <c r="B46" s="2"/>
      <c r="C46" s="2"/>
      <c r="D46" s="2"/>
      <c r="E46" s="2"/>
    </row>
    <row r="47" spans="1:5" ht="13.5" customHeight="1">
      <c r="A47" s="2"/>
      <c r="B47" s="2"/>
      <c r="C47" s="2"/>
      <c r="D47" s="2"/>
      <c r="E47" s="2"/>
    </row>
    <row r="48" spans="1:5" ht="13.5" customHeight="1">
      <c r="A48" s="2"/>
      <c r="B48" s="2"/>
      <c r="C48" s="2"/>
      <c r="D48" s="2"/>
      <c r="E48" s="2"/>
    </row>
    <row r="49" spans="1:5" ht="13.5" customHeight="1">
      <c r="A49" s="2"/>
      <c r="B49" s="2"/>
      <c r="C49" s="2"/>
      <c r="D49" s="2"/>
      <c r="E49" s="2"/>
    </row>
    <row r="50" spans="1:5" ht="13.5" customHeight="1">
      <c r="A50" s="2"/>
      <c r="B50" s="2"/>
      <c r="C50" s="2"/>
      <c r="D50" s="2"/>
      <c r="E50" s="2"/>
    </row>
  </sheetData>
  <sheetProtection/>
  <mergeCells count="5">
    <mergeCell ref="C3:E3"/>
    <mergeCell ref="A4:A5"/>
    <mergeCell ref="B4:B5"/>
    <mergeCell ref="A2:E2"/>
    <mergeCell ref="C4:E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showGridLines="0" zoomScalePageLayoutView="0" workbookViewId="0" topLeftCell="A1">
      <selection activeCell="P16" sqref="P16"/>
    </sheetView>
  </sheetViews>
  <sheetFormatPr defaultColWidth="9.140625" defaultRowHeight="12"/>
  <cols>
    <col min="1" max="1" width="31.28125" style="48" customWidth="1"/>
    <col min="2" max="2" width="10.28125" style="125" customWidth="1"/>
    <col min="3" max="3" width="10.421875" style="125" customWidth="1"/>
    <col min="4" max="4" width="10.140625" style="125" customWidth="1"/>
    <col min="5" max="5" width="8.00390625" style="125" customWidth="1"/>
    <col min="6" max="6" width="7.7109375" style="125" customWidth="1"/>
    <col min="7" max="7" width="9.57421875" style="125" customWidth="1"/>
    <col min="8" max="8" width="6.28125" style="125" customWidth="1"/>
    <col min="9" max="9" width="7.421875" style="125" customWidth="1"/>
    <col min="10" max="10" width="7.7109375" style="125" customWidth="1"/>
    <col min="11" max="11" width="11.421875" style="125" customWidth="1"/>
    <col min="12" max="13" width="12.57421875" style="48" hidden="1" customWidth="1"/>
    <col min="14" max="14" width="17.421875" style="48" hidden="1" customWidth="1"/>
    <col min="15" max="16384" width="9.140625" style="48" customWidth="1"/>
  </cols>
  <sheetData>
    <row r="1" spans="1:11" s="46" customFormat="1" ht="13.5" customHeight="1">
      <c r="A1" s="111" t="s">
        <v>288</v>
      </c>
      <c r="B1" s="117"/>
      <c r="C1" s="117"/>
      <c r="D1" s="117"/>
      <c r="E1" s="117"/>
      <c r="F1" s="117"/>
      <c r="G1" s="117"/>
      <c r="H1" s="117"/>
      <c r="I1" s="117"/>
      <c r="J1" s="117"/>
      <c r="K1" s="126"/>
    </row>
    <row r="2" spans="1:11" ht="28.5" customHeight="1">
      <c r="A2" s="47" t="s">
        <v>165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50" customFormat="1" ht="18" customHeight="1">
      <c r="A3" s="49"/>
      <c r="B3" s="127"/>
      <c r="C3" s="119"/>
      <c r="D3" s="119"/>
      <c r="E3" s="119"/>
      <c r="F3" s="119"/>
      <c r="G3" s="119"/>
      <c r="H3" s="119"/>
      <c r="I3" s="279" t="s">
        <v>40</v>
      </c>
      <c r="J3" s="279"/>
      <c r="K3" s="279"/>
    </row>
    <row r="4" spans="1:14" ht="18" customHeight="1">
      <c r="A4" s="283" t="s">
        <v>160</v>
      </c>
      <c r="B4" s="278" t="s">
        <v>65</v>
      </c>
      <c r="C4" s="280" t="s">
        <v>166</v>
      </c>
      <c r="D4" s="278"/>
      <c r="E4" s="278"/>
      <c r="F4" s="278"/>
      <c r="G4" s="278"/>
      <c r="H4" s="281" t="s">
        <v>81</v>
      </c>
      <c r="I4" s="282"/>
      <c r="J4" s="282"/>
      <c r="K4" s="282"/>
      <c r="L4" s="275" t="s">
        <v>280</v>
      </c>
      <c r="M4" s="276"/>
      <c r="N4" s="101" t="s">
        <v>81</v>
      </c>
    </row>
    <row r="5" spans="1:14" ht="18" customHeight="1">
      <c r="A5" s="284"/>
      <c r="B5" s="278"/>
      <c r="C5" s="278" t="s">
        <v>66</v>
      </c>
      <c r="D5" s="277" t="s">
        <v>68</v>
      </c>
      <c r="E5" s="278"/>
      <c r="F5" s="277" t="s">
        <v>48</v>
      </c>
      <c r="G5" s="278"/>
      <c r="H5" s="282" t="s">
        <v>10</v>
      </c>
      <c r="I5" s="282" t="s">
        <v>16</v>
      </c>
      <c r="J5" s="286" t="s">
        <v>48</v>
      </c>
      <c r="K5" s="282"/>
      <c r="L5" s="100" t="s">
        <v>68</v>
      </c>
      <c r="M5" s="101" t="s">
        <v>48</v>
      </c>
      <c r="N5" s="101" t="s">
        <v>48</v>
      </c>
    </row>
    <row r="6" spans="1:14" ht="26.25" customHeight="1">
      <c r="A6" s="285"/>
      <c r="B6" s="278"/>
      <c r="C6" s="278"/>
      <c r="D6" s="120" t="s">
        <v>13</v>
      </c>
      <c r="E6" s="223" t="s">
        <v>276</v>
      </c>
      <c r="F6" s="223" t="s">
        <v>13</v>
      </c>
      <c r="G6" s="224" t="s">
        <v>276</v>
      </c>
      <c r="H6" s="282"/>
      <c r="I6" s="282"/>
      <c r="J6" s="128" t="s">
        <v>13</v>
      </c>
      <c r="K6" s="129" t="s">
        <v>277</v>
      </c>
      <c r="L6" s="101" t="s">
        <v>282</v>
      </c>
      <c r="M6" s="51" t="s">
        <v>281</v>
      </c>
      <c r="N6" s="51" t="s">
        <v>281</v>
      </c>
    </row>
    <row r="7" spans="1:14" ht="18" customHeight="1">
      <c r="A7" s="90" t="s">
        <v>168</v>
      </c>
      <c r="B7" s="179">
        <f>C7+H7</f>
        <v>1299.7499999999998</v>
      </c>
      <c r="C7" s="179">
        <f>SUM(D7,F7)</f>
        <v>1299.7499999999998</v>
      </c>
      <c r="D7" s="179">
        <f>SUM(D8:D20)</f>
        <v>1299.7499999999998</v>
      </c>
      <c r="E7" s="179">
        <f>SUM(E8:E20)</f>
        <v>44.900000000000006</v>
      </c>
      <c r="F7" s="179">
        <f>SUM(F8:F20)</f>
        <v>0</v>
      </c>
      <c r="G7" s="179">
        <f>SUM(G8:G20)</f>
        <v>0</v>
      </c>
      <c r="H7" s="180">
        <f>SUM(I7:J7)</f>
        <v>0</v>
      </c>
      <c r="I7" s="180">
        <f aca="true" t="shared" si="0" ref="I7:N7">SUM(I8:I20)</f>
        <v>0</v>
      </c>
      <c r="J7" s="180">
        <f t="shared" si="0"/>
        <v>0</v>
      </c>
      <c r="K7" s="130">
        <f t="shared" si="0"/>
        <v>0</v>
      </c>
      <c r="L7" s="104">
        <f t="shared" si="0"/>
        <v>1254.8500000000001</v>
      </c>
      <c r="M7" s="104">
        <f t="shared" si="0"/>
        <v>0</v>
      </c>
      <c r="N7" s="104">
        <f t="shared" si="0"/>
        <v>0</v>
      </c>
    </row>
    <row r="8" spans="1:14" ht="18" customHeight="1">
      <c r="A8" s="91" t="s">
        <v>181</v>
      </c>
      <c r="B8" s="181">
        <f>C8+H8</f>
        <v>243.36</v>
      </c>
      <c r="C8" s="182">
        <f aca="true" t="shared" si="1" ref="C8:C71">SUM(D8,F8)</f>
        <v>243.36</v>
      </c>
      <c r="D8" s="182">
        <v>243.36</v>
      </c>
      <c r="E8" s="182">
        <v>9.37</v>
      </c>
      <c r="F8" s="182"/>
      <c r="G8" s="182"/>
      <c r="H8" s="183">
        <f aca="true" t="shared" si="2" ref="H8:H71">SUM(I8:J8)</f>
        <v>0</v>
      </c>
      <c r="I8" s="183" t="s">
        <v>278</v>
      </c>
      <c r="J8" s="183"/>
      <c r="K8" s="131"/>
      <c r="L8" s="105">
        <f>D8-E8</f>
        <v>233.99</v>
      </c>
      <c r="M8" s="105">
        <f>F8-G8</f>
        <v>0</v>
      </c>
      <c r="N8" s="104">
        <f>J8-K8</f>
        <v>0</v>
      </c>
    </row>
    <row r="9" spans="1:14" ht="18" customHeight="1">
      <c r="A9" s="91" t="s">
        <v>182</v>
      </c>
      <c r="B9" s="181">
        <f aca="true" t="shared" si="3" ref="B9:B71">C9+H9</f>
        <v>400.15</v>
      </c>
      <c r="C9" s="184">
        <f t="shared" si="1"/>
        <v>400.15</v>
      </c>
      <c r="D9" s="184">
        <v>400.15</v>
      </c>
      <c r="E9" s="184">
        <v>1.44</v>
      </c>
      <c r="F9" s="184"/>
      <c r="G9" s="184"/>
      <c r="H9" s="183">
        <f t="shared" si="2"/>
        <v>0</v>
      </c>
      <c r="I9" s="183" t="s">
        <v>278</v>
      </c>
      <c r="J9" s="183"/>
      <c r="K9" s="131"/>
      <c r="L9" s="104">
        <f aca="true" t="shared" si="4" ref="L9:L20">D9-E9</f>
        <v>398.71</v>
      </c>
      <c r="M9" s="104">
        <f aca="true" t="shared" si="5" ref="M9:M20">F9-G9</f>
        <v>0</v>
      </c>
      <c r="N9" s="104">
        <f aca="true" t="shared" si="6" ref="N9:N20">J9-K9</f>
        <v>0</v>
      </c>
    </row>
    <row r="10" spans="1:14" ht="18" customHeight="1">
      <c r="A10" s="91" t="s">
        <v>183</v>
      </c>
      <c r="B10" s="181">
        <f t="shared" si="3"/>
        <v>206.5</v>
      </c>
      <c r="C10" s="182">
        <f t="shared" si="1"/>
        <v>206.5</v>
      </c>
      <c r="D10" s="182">
        <v>206.5</v>
      </c>
      <c r="E10" s="182"/>
      <c r="F10" s="182"/>
      <c r="G10" s="182"/>
      <c r="H10" s="183">
        <f t="shared" si="2"/>
        <v>0</v>
      </c>
      <c r="I10" s="183" t="s">
        <v>278</v>
      </c>
      <c r="J10" s="183"/>
      <c r="K10" s="131"/>
      <c r="L10" s="104">
        <f t="shared" si="4"/>
        <v>206.5</v>
      </c>
      <c r="M10" s="104">
        <f t="shared" si="5"/>
        <v>0</v>
      </c>
      <c r="N10" s="104">
        <f t="shared" si="6"/>
        <v>0</v>
      </c>
    </row>
    <row r="11" spans="1:14" ht="18" customHeight="1">
      <c r="A11" s="91" t="s">
        <v>184</v>
      </c>
      <c r="B11" s="181">
        <f t="shared" si="3"/>
        <v>0</v>
      </c>
      <c r="C11" s="182">
        <f t="shared" si="1"/>
        <v>0</v>
      </c>
      <c r="D11" s="182"/>
      <c r="E11" s="182"/>
      <c r="F11" s="182"/>
      <c r="G11" s="182"/>
      <c r="H11" s="183">
        <f t="shared" si="2"/>
        <v>0</v>
      </c>
      <c r="I11" s="183" t="s">
        <v>278</v>
      </c>
      <c r="J11" s="183"/>
      <c r="K11" s="131"/>
      <c r="L11" s="104">
        <f t="shared" si="4"/>
        <v>0</v>
      </c>
      <c r="M11" s="104">
        <f t="shared" si="5"/>
        <v>0</v>
      </c>
      <c r="N11" s="104">
        <f t="shared" si="6"/>
        <v>0</v>
      </c>
    </row>
    <row r="12" spans="1:14" ht="18" customHeight="1">
      <c r="A12" s="91" t="s">
        <v>185</v>
      </c>
      <c r="B12" s="181">
        <f t="shared" si="3"/>
        <v>17.48</v>
      </c>
      <c r="C12" s="182">
        <f t="shared" si="1"/>
        <v>17.48</v>
      </c>
      <c r="D12" s="182">
        <v>17.48</v>
      </c>
      <c r="E12" s="182">
        <v>16.53</v>
      </c>
      <c r="F12" s="182"/>
      <c r="G12" s="182"/>
      <c r="H12" s="183">
        <f t="shared" si="2"/>
        <v>0</v>
      </c>
      <c r="I12" s="183" t="s">
        <v>278</v>
      </c>
      <c r="J12" s="183"/>
      <c r="K12" s="131"/>
      <c r="L12" s="104">
        <f t="shared" si="4"/>
        <v>0.9499999999999993</v>
      </c>
      <c r="M12" s="104">
        <f t="shared" si="5"/>
        <v>0</v>
      </c>
      <c r="N12" s="104">
        <f t="shared" si="6"/>
        <v>0</v>
      </c>
    </row>
    <row r="13" spans="1:14" ht="18" customHeight="1">
      <c r="A13" s="91" t="s">
        <v>186</v>
      </c>
      <c r="B13" s="181">
        <f t="shared" si="3"/>
        <v>133.81</v>
      </c>
      <c r="C13" s="182">
        <f t="shared" si="1"/>
        <v>133.81</v>
      </c>
      <c r="D13" s="182">
        <v>133.81</v>
      </c>
      <c r="E13" s="182">
        <v>5.42</v>
      </c>
      <c r="F13" s="182"/>
      <c r="G13" s="182"/>
      <c r="H13" s="183">
        <f t="shared" si="2"/>
        <v>0</v>
      </c>
      <c r="I13" s="183" t="s">
        <v>278</v>
      </c>
      <c r="J13" s="183"/>
      <c r="K13" s="131"/>
      <c r="L13" s="104">
        <f t="shared" si="4"/>
        <v>128.39000000000001</v>
      </c>
      <c r="M13" s="104">
        <f t="shared" si="5"/>
        <v>0</v>
      </c>
      <c r="N13" s="104">
        <f t="shared" si="6"/>
        <v>0</v>
      </c>
    </row>
    <row r="14" spans="1:14" ht="18" customHeight="1">
      <c r="A14" s="91" t="s">
        <v>187</v>
      </c>
      <c r="B14" s="181">
        <f t="shared" si="3"/>
        <v>53.53</v>
      </c>
      <c r="C14" s="182">
        <f t="shared" si="1"/>
        <v>53.53</v>
      </c>
      <c r="D14" s="182">
        <v>53.53</v>
      </c>
      <c r="E14" s="182">
        <v>2.17</v>
      </c>
      <c r="F14" s="182"/>
      <c r="G14" s="182"/>
      <c r="H14" s="183">
        <f t="shared" si="2"/>
        <v>0</v>
      </c>
      <c r="I14" s="183" t="s">
        <v>278</v>
      </c>
      <c r="J14" s="183"/>
      <c r="K14" s="131"/>
      <c r="L14" s="104">
        <f t="shared" si="4"/>
        <v>51.36</v>
      </c>
      <c r="M14" s="104">
        <f t="shared" si="5"/>
        <v>0</v>
      </c>
      <c r="N14" s="104">
        <f t="shared" si="6"/>
        <v>0</v>
      </c>
    </row>
    <row r="15" spans="1:14" ht="18" customHeight="1">
      <c r="A15" s="91" t="s">
        <v>188</v>
      </c>
      <c r="B15" s="181">
        <f t="shared" si="3"/>
        <v>0</v>
      </c>
      <c r="C15" s="182">
        <f t="shared" si="1"/>
        <v>0</v>
      </c>
      <c r="D15" s="182"/>
      <c r="E15" s="182"/>
      <c r="F15" s="182"/>
      <c r="G15" s="182"/>
      <c r="H15" s="183">
        <f t="shared" si="2"/>
        <v>0</v>
      </c>
      <c r="I15" s="183" t="s">
        <v>278</v>
      </c>
      <c r="J15" s="183"/>
      <c r="K15" s="131"/>
      <c r="L15" s="104">
        <f t="shared" si="4"/>
        <v>0</v>
      </c>
      <c r="M15" s="104">
        <f t="shared" si="5"/>
        <v>0</v>
      </c>
      <c r="N15" s="104">
        <f t="shared" si="6"/>
        <v>0</v>
      </c>
    </row>
    <row r="16" spans="1:14" ht="18" customHeight="1">
      <c r="A16" s="91" t="s">
        <v>189</v>
      </c>
      <c r="B16" s="181">
        <f t="shared" si="3"/>
        <v>0</v>
      </c>
      <c r="C16" s="182">
        <f t="shared" si="1"/>
        <v>0</v>
      </c>
      <c r="D16" s="182"/>
      <c r="E16" s="182"/>
      <c r="F16" s="182"/>
      <c r="G16" s="182"/>
      <c r="H16" s="183">
        <f t="shared" si="2"/>
        <v>0</v>
      </c>
      <c r="I16" s="183" t="s">
        <v>278</v>
      </c>
      <c r="J16" s="183"/>
      <c r="K16" s="131"/>
      <c r="L16" s="104">
        <f t="shared" si="4"/>
        <v>0</v>
      </c>
      <c r="M16" s="104">
        <f t="shared" si="5"/>
        <v>0</v>
      </c>
      <c r="N16" s="104">
        <f t="shared" si="6"/>
        <v>0</v>
      </c>
    </row>
    <row r="17" spans="1:14" ht="18" customHeight="1">
      <c r="A17" s="91" t="s">
        <v>190</v>
      </c>
      <c r="B17" s="181">
        <f t="shared" si="3"/>
        <v>10.11</v>
      </c>
      <c r="C17" s="182">
        <f t="shared" si="1"/>
        <v>10.11</v>
      </c>
      <c r="D17" s="182">
        <v>10.11</v>
      </c>
      <c r="E17" s="182">
        <v>0.67</v>
      </c>
      <c r="F17" s="182"/>
      <c r="G17" s="182"/>
      <c r="H17" s="183">
        <f t="shared" si="2"/>
        <v>0</v>
      </c>
      <c r="I17" s="183" t="s">
        <v>278</v>
      </c>
      <c r="J17" s="183"/>
      <c r="K17" s="131"/>
      <c r="L17" s="104">
        <f t="shared" si="4"/>
        <v>9.44</v>
      </c>
      <c r="M17" s="104">
        <f t="shared" si="5"/>
        <v>0</v>
      </c>
      <c r="N17" s="104">
        <f t="shared" si="6"/>
        <v>0</v>
      </c>
    </row>
    <row r="18" spans="1:14" ht="18" customHeight="1">
      <c r="A18" s="91" t="s">
        <v>191</v>
      </c>
      <c r="B18" s="181">
        <f t="shared" si="3"/>
        <v>102.69</v>
      </c>
      <c r="C18" s="182">
        <f t="shared" si="1"/>
        <v>102.69</v>
      </c>
      <c r="D18" s="182">
        <v>102.69</v>
      </c>
      <c r="E18" s="182">
        <v>4.45</v>
      </c>
      <c r="F18" s="182"/>
      <c r="G18" s="182"/>
      <c r="H18" s="183">
        <f t="shared" si="2"/>
        <v>0</v>
      </c>
      <c r="I18" s="183" t="s">
        <v>278</v>
      </c>
      <c r="J18" s="183"/>
      <c r="K18" s="131"/>
      <c r="L18" s="104">
        <f t="shared" si="4"/>
        <v>98.24</v>
      </c>
      <c r="M18" s="104">
        <f t="shared" si="5"/>
        <v>0</v>
      </c>
      <c r="N18" s="104">
        <f t="shared" si="6"/>
        <v>0</v>
      </c>
    </row>
    <row r="19" spans="1:14" ht="18" customHeight="1">
      <c r="A19" s="91" t="s">
        <v>192</v>
      </c>
      <c r="B19" s="181">
        <f t="shared" si="3"/>
        <v>111.29</v>
      </c>
      <c r="C19" s="182">
        <f t="shared" si="1"/>
        <v>111.29</v>
      </c>
      <c r="D19" s="182">
        <v>111.29</v>
      </c>
      <c r="E19" s="182">
        <v>4.85</v>
      </c>
      <c r="F19" s="182"/>
      <c r="G19" s="182"/>
      <c r="H19" s="183">
        <f t="shared" si="2"/>
        <v>0</v>
      </c>
      <c r="I19" s="183" t="s">
        <v>278</v>
      </c>
      <c r="J19" s="183"/>
      <c r="K19" s="131"/>
      <c r="L19" s="104">
        <f t="shared" si="4"/>
        <v>106.44000000000001</v>
      </c>
      <c r="M19" s="104">
        <f t="shared" si="5"/>
        <v>0</v>
      </c>
      <c r="N19" s="104">
        <f t="shared" si="6"/>
        <v>0</v>
      </c>
    </row>
    <row r="20" spans="1:14" ht="18" customHeight="1">
      <c r="A20" s="91" t="s">
        <v>193</v>
      </c>
      <c r="B20" s="181">
        <f t="shared" si="3"/>
        <v>20.83</v>
      </c>
      <c r="C20" s="182">
        <f t="shared" si="1"/>
        <v>20.83</v>
      </c>
      <c r="D20" s="182">
        <v>20.83</v>
      </c>
      <c r="E20" s="182"/>
      <c r="F20" s="182"/>
      <c r="G20" s="182"/>
      <c r="H20" s="183">
        <f t="shared" si="2"/>
        <v>0</v>
      </c>
      <c r="I20" s="183" t="s">
        <v>278</v>
      </c>
      <c r="J20" s="183"/>
      <c r="K20" s="131"/>
      <c r="L20" s="104">
        <f t="shared" si="4"/>
        <v>20.83</v>
      </c>
      <c r="M20" s="104">
        <f t="shared" si="5"/>
        <v>0</v>
      </c>
      <c r="N20" s="104">
        <f t="shared" si="6"/>
        <v>0</v>
      </c>
    </row>
    <row r="21" spans="1:14" ht="18" customHeight="1">
      <c r="A21" s="90" t="s">
        <v>169</v>
      </c>
      <c r="B21" s="185">
        <f t="shared" si="3"/>
        <v>433.05999999999995</v>
      </c>
      <c r="C21" s="186">
        <f t="shared" si="1"/>
        <v>433.05999999999995</v>
      </c>
      <c r="D21" s="186">
        <f>SUM(D22:D48)</f>
        <v>224.32999999999998</v>
      </c>
      <c r="E21" s="186">
        <f>SUM(E22:E48)</f>
        <v>6.02</v>
      </c>
      <c r="F21" s="186">
        <f>SUM(F22:F48)</f>
        <v>208.73</v>
      </c>
      <c r="G21" s="186">
        <f>SUM(G22:G48)</f>
        <v>0</v>
      </c>
      <c r="H21" s="186">
        <f t="shared" si="2"/>
        <v>0</v>
      </c>
      <c r="I21" s="186">
        <f aca="true" t="shared" si="7" ref="I21:N21">SUM(I22:I48)</f>
        <v>0</v>
      </c>
      <c r="J21" s="186">
        <f t="shared" si="7"/>
        <v>0</v>
      </c>
      <c r="K21" s="122">
        <f t="shared" si="7"/>
        <v>0</v>
      </c>
      <c r="L21" s="104">
        <f t="shared" si="7"/>
        <v>218.31</v>
      </c>
      <c r="M21" s="104">
        <f t="shared" si="7"/>
        <v>208.73</v>
      </c>
      <c r="N21" s="104">
        <f t="shared" si="7"/>
        <v>0</v>
      </c>
    </row>
    <row r="22" spans="1:14" ht="18" customHeight="1">
      <c r="A22" s="91" t="s">
        <v>194</v>
      </c>
      <c r="B22" s="181">
        <f t="shared" si="3"/>
        <v>40.68</v>
      </c>
      <c r="C22" s="184">
        <f t="shared" si="1"/>
        <v>40.68</v>
      </c>
      <c r="D22" s="184">
        <v>21.4</v>
      </c>
      <c r="E22" s="184">
        <v>1.17</v>
      </c>
      <c r="F22" s="184">
        <v>19.28</v>
      </c>
      <c r="G22" s="184"/>
      <c r="H22" s="184">
        <f t="shared" si="2"/>
        <v>0</v>
      </c>
      <c r="I22" s="184" t="s">
        <v>278</v>
      </c>
      <c r="J22" s="184"/>
      <c r="K22" s="121"/>
      <c r="L22" s="104">
        <f aca="true" t="shared" si="8" ref="L22:L48">D22-E22</f>
        <v>20.229999999999997</v>
      </c>
      <c r="M22" s="104">
        <f aca="true" t="shared" si="9" ref="M22:M48">F22-G22</f>
        <v>19.28</v>
      </c>
      <c r="N22" s="104">
        <f aca="true" t="shared" si="10" ref="N22:N48">J22-K22</f>
        <v>0</v>
      </c>
    </row>
    <row r="23" spans="1:14" ht="18" customHeight="1">
      <c r="A23" s="91" t="s">
        <v>195</v>
      </c>
      <c r="B23" s="181">
        <f t="shared" si="3"/>
        <v>2.17</v>
      </c>
      <c r="C23" s="184">
        <f t="shared" si="1"/>
        <v>2.17</v>
      </c>
      <c r="D23" s="184">
        <v>2.17</v>
      </c>
      <c r="E23" s="184">
        <v>0.12</v>
      </c>
      <c r="F23" s="184"/>
      <c r="G23" s="184"/>
      <c r="H23" s="184">
        <f t="shared" si="2"/>
        <v>0</v>
      </c>
      <c r="I23" s="184" t="s">
        <v>278</v>
      </c>
      <c r="J23" s="184"/>
      <c r="K23" s="121"/>
      <c r="L23" s="104">
        <f t="shared" si="8"/>
        <v>2.05</v>
      </c>
      <c r="M23" s="104">
        <f t="shared" si="9"/>
        <v>0</v>
      </c>
      <c r="N23" s="104">
        <f t="shared" si="10"/>
        <v>0</v>
      </c>
    </row>
    <row r="24" spans="1:14" ht="18" customHeight="1">
      <c r="A24" s="91" t="s">
        <v>196</v>
      </c>
      <c r="B24" s="184">
        <f t="shared" si="3"/>
        <v>4.95</v>
      </c>
      <c r="C24" s="184">
        <f t="shared" si="1"/>
        <v>4.95</v>
      </c>
      <c r="D24" s="184">
        <v>4.95</v>
      </c>
      <c r="E24" s="184">
        <v>0.27</v>
      </c>
      <c r="F24" s="184"/>
      <c r="G24" s="184"/>
      <c r="H24" s="184">
        <f t="shared" si="2"/>
        <v>0</v>
      </c>
      <c r="I24" s="184" t="s">
        <v>278</v>
      </c>
      <c r="J24" s="184"/>
      <c r="K24" s="121"/>
      <c r="L24" s="104">
        <f t="shared" si="8"/>
        <v>4.68</v>
      </c>
      <c r="M24" s="104">
        <f t="shared" si="9"/>
        <v>0</v>
      </c>
      <c r="N24" s="104">
        <f t="shared" si="10"/>
        <v>0</v>
      </c>
    </row>
    <row r="25" spans="1:14" ht="18" customHeight="1">
      <c r="A25" s="91" t="s">
        <v>197</v>
      </c>
      <c r="B25" s="184">
        <f t="shared" si="3"/>
        <v>0</v>
      </c>
      <c r="C25" s="184">
        <f t="shared" si="1"/>
        <v>0</v>
      </c>
      <c r="D25" s="184"/>
      <c r="E25" s="184"/>
      <c r="F25" s="184"/>
      <c r="G25" s="184"/>
      <c r="H25" s="184">
        <f t="shared" si="2"/>
        <v>0</v>
      </c>
      <c r="I25" s="184" t="s">
        <v>278</v>
      </c>
      <c r="J25" s="184"/>
      <c r="K25" s="121"/>
      <c r="L25" s="104">
        <f t="shared" si="8"/>
        <v>0</v>
      </c>
      <c r="M25" s="104">
        <f t="shared" si="9"/>
        <v>0</v>
      </c>
      <c r="N25" s="104">
        <f t="shared" si="10"/>
        <v>0</v>
      </c>
    </row>
    <row r="26" spans="1:14" ht="18" customHeight="1">
      <c r="A26" s="91" t="s">
        <v>198</v>
      </c>
      <c r="B26" s="184">
        <f t="shared" si="3"/>
        <v>0</v>
      </c>
      <c r="C26" s="184">
        <f t="shared" si="1"/>
        <v>0</v>
      </c>
      <c r="D26" s="184"/>
      <c r="E26" s="184"/>
      <c r="F26" s="184"/>
      <c r="G26" s="184"/>
      <c r="H26" s="184">
        <f t="shared" si="2"/>
        <v>0</v>
      </c>
      <c r="I26" s="184" t="s">
        <v>278</v>
      </c>
      <c r="J26" s="184"/>
      <c r="K26" s="121"/>
      <c r="L26" s="104">
        <f t="shared" si="8"/>
        <v>0</v>
      </c>
      <c r="M26" s="104">
        <f t="shared" si="9"/>
        <v>0</v>
      </c>
      <c r="N26" s="104">
        <f t="shared" si="10"/>
        <v>0</v>
      </c>
    </row>
    <row r="27" spans="1:14" ht="18" customHeight="1">
      <c r="A27" s="91" t="s">
        <v>199</v>
      </c>
      <c r="B27" s="184">
        <f t="shared" si="3"/>
        <v>0</v>
      </c>
      <c r="C27" s="184">
        <f t="shared" si="1"/>
        <v>0</v>
      </c>
      <c r="D27" s="184"/>
      <c r="E27" s="184"/>
      <c r="F27" s="184"/>
      <c r="G27" s="184"/>
      <c r="H27" s="184">
        <f t="shared" si="2"/>
        <v>0</v>
      </c>
      <c r="I27" s="184" t="s">
        <v>278</v>
      </c>
      <c r="J27" s="184"/>
      <c r="K27" s="121"/>
      <c r="L27" s="104">
        <f t="shared" si="8"/>
        <v>0</v>
      </c>
      <c r="M27" s="104">
        <f t="shared" si="9"/>
        <v>0</v>
      </c>
      <c r="N27" s="104">
        <f t="shared" si="10"/>
        <v>0</v>
      </c>
    </row>
    <row r="28" spans="1:14" ht="18" customHeight="1">
      <c r="A28" s="91" t="s">
        <v>200</v>
      </c>
      <c r="B28" s="184">
        <f t="shared" si="3"/>
        <v>9.72</v>
      </c>
      <c r="C28" s="184">
        <f t="shared" si="1"/>
        <v>9.72</v>
      </c>
      <c r="D28" s="184">
        <v>9.72</v>
      </c>
      <c r="E28" s="184">
        <v>0.05</v>
      </c>
      <c r="F28" s="184"/>
      <c r="G28" s="184"/>
      <c r="H28" s="184">
        <f t="shared" si="2"/>
        <v>0</v>
      </c>
      <c r="I28" s="184" t="s">
        <v>278</v>
      </c>
      <c r="J28" s="184"/>
      <c r="K28" s="121"/>
      <c r="L28" s="104">
        <f t="shared" si="8"/>
        <v>9.67</v>
      </c>
      <c r="M28" s="104">
        <f t="shared" si="9"/>
        <v>0</v>
      </c>
      <c r="N28" s="104">
        <f t="shared" si="10"/>
        <v>0</v>
      </c>
    </row>
    <row r="29" spans="1:14" ht="18" customHeight="1">
      <c r="A29" s="91" t="s">
        <v>201</v>
      </c>
      <c r="B29" s="184">
        <f t="shared" si="3"/>
        <v>0</v>
      </c>
      <c r="C29" s="184">
        <f t="shared" si="1"/>
        <v>0</v>
      </c>
      <c r="D29" s="184"/>
      <c r="E29" s="184"/>
      <c r="F29" s="184"/>
      <c r="G29" s="184"/>
      <c r="H29" s="184">
        <f t="shared" si="2"/>
        <v>0</v>
      </c>
      <c r="I29" s="184" t="s">
        <v>278</v>
      </c>
      <c r="J29" s="184"/>
      <c r="K29" s="121"/>
      <c r="L29" s="104">
        <f t="shared" si="8"/>
        <v>0</v>
      </c>
      <c r="M29" s="104">
        <f t="shared" si="9"/>
        <v>0</v>
      </c>
      <c r="N29" s="104">
        <f t="shared" si="10"/>
        <v>0</v>
      </c>
    </row>
    <row r="30" spans="1:14" ht="18" customHeight="1">
      <c r="A30" s="91" t="s">
        <v>202</v>
      </c>
      <c r="B30" s="184">
        <f t="shared" si="3"/>
        <v>0</v>
      </c>
      <c r="C30" s="184">
        <f t="shared" si="1"/>
        <v>0</v>
      </c>
      <c r="D30" s="184"/>
      <c r="E30" s="184"/>
      <c r="F30" s="184"/>
      <c r="G30" s="184"/>
      <c r="H30" s="184">
        <f t="shared" si="2"/>
        <v>0</v>
      </c>
      <c r="I30" s="184" t="s">
        <v>278</v>
      </c>
      <c r="J30" s="184"/>
      <c r="K30" s="121"/>
      <c r="L30" s="104">
        <f t="shared" si="8"/>
        <v>0</v>
      </c>
      <c r="M30" s="104">
        <f t="shared" si="9"/>
        <v>0</v>
      </c>
      <c r="N30" s="104">
        <f t="shared" si="10"/>
        <v>0</v>
      </c>
    </row>
    <row r="31" spans="1:14" ht="18" customHeight="1">
      <c r="A31" s="91" t="s">
        <v>203</v>
      </c>
      <c r="B31" s="184">
        <f t="shared" si="3"/>
        <v>17.12</v>
      </c>
      <c r="C31" s="184">
        <f t="shared" si="1"/>
        <v>17.12</v>
      </c>
      <c r="D31" s="184">
        <v>17.12</v>
      </c>
      <c r="E31" s="184">
        <v>0.93</v>
      </c>
      <c r="F31" s="184"/>
      <c r="G31" s="184"/>
      <c r="H31" s="184">
        <f t="shared" si="2"/>
        <v>0</v>
      </c>
      <c r="I31" s="184" t="s">
        <v>278</v>
      </c>
      <c r="J31" s="184"/>
      <c r="K31" s="121"/>
      <c r="L31" s="104">
        <f t="shared" si="8"/>
        <v>16.19</v>
      </c>
      <c r="M31" s="104">
        <f t="shared" si="9"/>
        <v>0</v>
      </c>
      <c r="N31" s="104">
        <f t="shared" si="10"/>
        <v>0</v>
      </c>
    </row>
    <row r="32" spans="1:14" ht="18" customHeight="1">
      <c r="A32" s="92" t="s">
        <v>204</v>
      </c>
      <c r="B32" s="184">
        <f t="shared" si="3"/>
        <v>0</v>
      </c>
      <c r="C32" s="184">
        <f t="shared" si="1"/>
        <v>0</v>
      </c>
      <c r="D32" s="184"/>
      <c r="E32" s="184"/>
      <c r="F32" s="184"/>
      <c r="G32" s="184"/>
      <c r="H32" s="184">
        <f t="shared" si="2"/>
        <v>0</v>
      </c>
      <c r="I32" s="184" t="s">
        <v>278</v>
      </c>
      <c r="J32" s="184"/>
      <c r="K32" s="121"/>
      <c r="L32" s="104">
        <f t="shared" si="8"/>
        <v>0</v>
      </c>
      <c r="M32" s="104">
        <f t="shared" si="9"/>
        <v>0</v>
      </c>
      <c r="N32" s="104">
        <f t="shared" si="10"/>
        <v>0</v>
      </c>
    </row>
    <row r="33" spans="1:14" ht="18" customHeight="1">
      <c r="A33" s="92" t="s">
        <v>205</v>
      </c>
      <c r="B33" s="184">
        <f t="shared" si="3"/>
        <v>1.62</v>
      </c>
      <c r="C33" s="184">
        <f t="shared" si="1"/>
        <v>1.62</v>
      </c>
      <c r="D33" s="184">
        <v>1.62</v>
      </c>
      <c r="E33" s="184">
        <v>0.09</v>
      </c>
      <c r="F33" s="184"/>
      <c r="G33" s="184"/>
      <c r="H33" s="184">
        <f t="shared" si="2"/>
        <v>0</v>
      </c>
      <c r="I33" s="184" t="s">
        <v>278</v>
      </c>
      <c r="J33" s="184"/>
      <c r="K33" s="121"/>
      <c r="L33" s="104">
        <f t="shared" si="8"/>
        <v>1.53</v>
      </c>
      <c r="M33" s="104">
        <f t="shared" si="9"/>
        <v>0</v>
      </c>
      <c r="N33" s="104">
        <f t="shared" si="10"/>
        <v>0</v>
      </c>
    </row>
    <row r="34" spans="1:14" ht="18" customHeight="1">
      <c r="A34" s="91" t="s">
        <v>206</v>
      </c>
      <c r="B34" s="184">
        <f t="shared" si="3"/>
        <v>0</v>
      </c>
      <c r="C34" s="184">
        <f t="shared" si="1"/>
        <v>0</v>
      </c>
      <c r="D34" s="184"/>
      <c r="E34" s="184"/>
      <c r="F34" s="184"/>
      <c r="G34" s="184"/>
      <c r="H34" s="184">
        <f t="shared" si="2"/>
        <v>0</v>
      </c>
      <c r="I34" s="184" t="s">
        <v>278</v>
      </c>
      <c r="J34" s="184"/>
      <c r="K34" s="121"/>
      <c r="L34" s="104">
        <f t="shared" si="8"/>
        <v>0</v>
      </c>
      <c r="M34" s="104">
        <f t="shared" si="9"/>
        <v>0</v>
      </c>
      <c r="N34" s="104">
        <f t="shared" si="10"/>
        <v>0</v>
      </c>
    </row>
    <row r="35" spans="1:14" ht="18" customHeight="1">
      <c r="A35" s="91" t="s">
        <v>207</v>
      </c>
      <c r="B35" s="184">
        <f t="shared" si="3"/>
        <v>213.45</v>
      </c>
      <c r="C35" s="184">
        <f t="shared" si="1"/>
        <v>213.45</v>
      </c>
      <c r="D35" s="184">
        <v>24</v>
      </c>
      <c r="E35" s="184">
        <v>1.31</v>
      </c>
      <c r="F35" s="184">
        <v>189.45</v>
      </c>
      <c r="G35" s="184"/>
      <c r="H35" s="184">
        <f t="shared" si="2"/>
        <v>0</v>
      </c>
      <c r="I35" s="184" t="s">
        <v>278</v>
      </c>
      <c r="J35" s="184"/>
      <c r="K35" s="121"/>
      <c r="L35" s="104">
        <f t="shared" si="8"/>
        <v>22.69</v>
      </c>
      <c r="M35" s="104">
        <f t="shared" si="9"/>
        <v>189.45</v>
      </c>
      <c r="N35" s="104">
        <f t="shared" si="10"/>
        <v>0</v>
      </c>
    </row>
    <row r="36" spans="1:14" ht="18" customHeight="1">
      <c r="A36" s="91" t="s">
        <v>208</v>
      </c>
      <c r="B36" s="184">
        <f t="shared" si="3"/>
        <v>13.3</v>
      </c>
      <c r="C36" s="184">
        <f t="shared" si="1"/>
        <v>13.3</v>
      </c>
      <c r="D36" s="184">
        <v>13.3</v>
      </c>
      <c r="E36" s="184">
        <v>0.73</v>
      </c>
      <c r="F36" s="184"/>
      <c r="G36" s="184"/>
      <c r="H36" s="184">
        <f t="shared" si="2"/>
        <v>0</v>
      </c>
      <c r="I36" s="184" t="s">
        <v>278</v>
      </c>
      <c r="J36" s="184"/>
      <c r="K36" s="121"/>
      <c r="L36" s="104">
        <f t="shared" si="8"/>
        <v>12.57</v>
      </c>
      <c r="M36" s="104">
        <f t="shared" si="9"/>
        <v>0</v>
      </c>
      <c r="N36" s="104">
        <f t="shared" si="10"/>
        <v>0</v>
      </c>
    </row>
    <row r="37" spans="1:14" ht="18" customHeight="1">
      <c r="A37" s="91" t="s">
        <v>209</v>
      </c>
      <c r="B37" s="184">
        <f t="shared" si="3"/>
        <v>0.95</v>
      </c>
      <c r="C37" s="184">
        <f t="shared" si="1"/>
        <v>0.95</v>
      </c>
      <c r="D37" s="184">
        <v>0.95</v>
      </c>
      <c r="E37" s="184">
        <v>0.05</v>
      </c>
      <c r="F37" s="184"/>
      <c r="G37" s="184"/>
      <c r="H37" s="184">
        <f t="shared" si="2"/>
        <v>0</v>
      </c>
      <c r="I37" s="184" t="s">
        <v>278</v>
      </c>
      <c r="J37" s="184"/>
      <c r="K37" s="121"/>
      <c r="L37" s="104">
        <f t="shared" si="8"/>
        <v>0.8999999999999999</v>
      </c>
      <c r="M37" s="104">
        <f t="shared" si="9"/>
        <v>0</v>
      </c>
      <c r="N37" s="104">
        <f t="shared" si="10"/>
        <v>0</v>
      </c>
    </row>
    <row r="38" spans="1:14" ht="18" customHeight="1">
      <c r="A38" s="91" t="s">
        <v>210</v>
      </c>
      <c r="B38" s="184">
        <f t="shared" si="3"/>
        <v>0</v>
      </c>
      <c r="C38" s="184">
        <f t="shared" si="1"/>
        <v>0</v>
      </c>
      <c r="D38" s="184"/>
      <c r="E38" s="184"/>
      <c r="F38" s="184"/>
      <c r="G38" s="184"/>
      <c r="H38" s="184">
        <f t="shared" si="2"/>
        <v>0</v>
      </c>
      <c r="I38" s="184" t="s">
        <v>278</v>
      </c>
      <c r="J38" s="184"/>
      <c r="K38" s="121"/>
      <c r="L38" s="104">
        <f t="shared" si="8"/>
        <v>0</v>
      </c>
      <c r="M38" s="104">
        <f t="shared" si="9"/>
        <v>0</v>
      </c>
      <c r="N38" s="104">
        <f t="shared" si="10"/>
        <v>0</v>
      </c>
    </row>
    <row r="39" spans="1:14" ht="18" customHeight="1">
      <c r="A39" s="91" t="s">
        <v>211</v>
      </c>
      <c r="B39" s="184">
        <f t="shared" si="3"/>
        <v>0</v>
      </c>
      <c r="C39" s="184">
        <f t="shared" si="1"/>
        <v>0</v>
      </c>
      <c r="D39" s="184"/>
      <c r="E39" s="184"/>
      <c r="F39" s="184"/>
      <c r="G39" s="184"/>
      <c r="H39" s="184">
        <f t="shared" si="2"/>
        <v>0</v>
      </c>
      <c r="I39" s="184" t="s">
        <v>278</v>
      </c>
      <c r="J39" s="184"/>
      <c r="K39" s="121"/>
      <c r="L39" s="104">
        <f t="shared" si="8"/>
        <v>0</v>
      </c>
      <c r="M39" s="104">
        <f t="shared" si="9"/>
        <v>0</v>
      </c>
      <c r="N39" s="104">
        <f t="shared" si="10"/>
        <v>0</v>
      </c>
    </row>
    <row r="40" spans="1:14" ht="18" customHeight="1">
      <c r="A40" s="91" t="s">
        <v>212</v>
      </c>
      <c r="B40" s="184">
        <f t="shared" si="3"/>
        <v>0</v>
      </c>
      <c r="C40" s="184">
        <f t="shared" si="1"/>
        <v>0</v>
      </c>
      <c r="D40" s="184"/>
      <c r="E40" s="184"/>
      <c r="F40" s="184"/>
      <c r="G40" s="184"/>
      <c r="H40" s="184">
        <f t="shared" si="2"/>
        <v>0</v>
      </c>
      <c r="I40" s="184" t="s">
        <v>278</v>
      </c>
      <c r="J40" s="184"/>
      <c r="K40" s="121"/>
      <c r="L40" s="104">
        <f t="shared" si="8"/>
        <v>0</v>
      </c>
      <c r="M40" s="104">
        <f t="shared" si="9"/>
        <v>0</v>
      </c>
      <c r="N40" s="104">
        <f t="shared" si="10"/>
        <v>0</v>
      </c>
    </row>
    <row r="41" spans="1:14" ht="18" customHeight="1">
      <c r="A41" s="91" t="s">
        <v>213</v>
      </c>
      <c r="B41" s="184">
        <f t="shared" si="3"/>
        <v>0</v>
      </c>
      <c r="C41" s="184">
        <f t="shared" si="1"/>
        <v>0</v>
      </c>
      <c r="D41" s="184"/>
      <c r="E41" s="184"/>
      <c r="F41" s="184"/>
      <c r="G41" s="184"/>
      <c r="H41" s="184">
        <f t="shared" si="2"/>
        <v>0</v>
      </c>
      <c r="I41" s="184" t="s">
        <v>278</v>
      </c>
      <c r="J41" s="184"/>
      <c r="K41" s="121"/>
      <c r="L41" s="104">
        <f t="shared" si="8"/>
        <v>0</v>
      </c>
      <c r="M41" s="104">
        <f t="shared" si="9"/>
        <v>0</v>
      </c>
      <c r="N41" s="104">
        <f t="shared" si="10"/>
        <v>0</v>
      </c>
    </row>
    <row r="42" spans="1:14" ht="18" customHeight="1">
      <c r="A42" s="91" t="s">
        <v>214</v>
      </c>
      <c r="B42" s="184">
        <f t="shared" si="3"/>
        <v>0</v>
      </c>
      <c r="C42" s="184">
        <f t="shared" si="1"/>
        <v>0</v>
      </c>
      <c r="D42" s="184"/>
      <c r="E42" s="184"/>
      <c r="F42" s="184"/>
      <c r="G42" s="184"/>
      <c r="H42" s="184">
        <f t="shared" si="2"/>
        <v>0</v>
      </c>
      <c r="I42" s="184" t="s">
        <v>278</v>
      </c>
      <c r="J42" s="184"/>
      <c r="K42" s="121"/>
      <c r="L42" s="104">
        <f t="shared" si="8"/>
        <v>0</v>
      </c>
      <c r="M42" s="104">
        <f t="shared" si="9"/>
        <v>0</v>
      </c>
      <c r="N42" s="104">
        <f t="shared" si="10"/>
        <v>0</v>
      </c>
    </row>
    <row r="43" spans="1:14" ht="18" customHeight="1">
      <c r="A43" s="91" t="s">
        <v>215</v>
      </c>
      <c r="B43" s="184">
        <f t="shared" si="3"/>
        <v>4.62</v>
      </c>
      <c r="C43" s="184">
        <f t="shared" si="1"/>
        <v>4.62</v>
      </c>
      <c r="D43" s="184">
        <v>4.62</v>
      </c>
      <c r="E43" s="184">
        <v>0.25</v>
      </c>
      <c r="F43" s="184"/>
      <c r="G43" s="184"/>
      <c r="H43" s="184">
        <f t="shared" si="2"/>
        <v>0</v>
      </c>
      <c r="I43" s="184" t="s">
        <v>278</v>
      </c>
      <c r="J43" s="184"/>
      <c r="K43" s="121"/>
      <c r="L43" s="104">
        <f t="shared" si="8"/>
        <v>4.37</v>
      </c>
      <c r="M43" s="104">
        <f t="shared" si="9"/>
        <v>0</v>
      </c>
      <c r="N43" s="104">
        <f t="shared" si="10"/>
        <v>0</v>
      </c>
    </row>
    <row r="44" spans="1:14" ht="18" customHeight="1">
      <c r="A44" s="91" t="s">
        <v>216</v>
      </c>
      <c r="B44" s="184">
        <f t="shared" si="3"/>
        <v>14.78</v>
      </c>
      <c r="C44" s="184">
        <f t="shared" si="1"/>
        <v>14.78</v>
      </c>
      <c r="D44" s="184">
        <v>14.78</v>
      </c>
      <c r="E44" s="184">
        <v>0.81</v>
      </c>
      <c r="F44" s="184"/>
      <c r="G44" s="184"/>
      <c r="H44" s="184">
        <f t="shared" si="2"/>
        <v>0</v>
      </c>
      <c r="I44" s="184" t="s">
        <v>278</v>
      </c>
      <c r="J44" s="184"/>
      <c r="K44" s="121"/>
      <c r="L44" s="104">
        <f t="shared" si="8"/>
        <v>13.969999999999999</v>
      </c>
      <c r="M44" s="104">
        <f t="shared" si="9"/>
        <v>0</v>
      </c>
      <c r="N44" s="104">
        <f t="shared" si="10"/>
        <v>0</v>
      </c>
    </row>
    <row r="45" spans="1:14" ht="18" customHeight="1">
      <c r="A45" s="92" t="s">
        <v>217</v>
      </c>
      <c r="B45" s="184">
        <f t="shared" si="3"/>
        <v>46.4</v>
      </c>
      <c r="C45" s="184">
        <f t="shared" si="1"/>
        <v>46.4</v>
      </c>
      <c r="D45" s="184">
        <v>46.4</v>
      </c>
      <c r="E45" s="184"/>
      <c r="F45" s="184"/>
      <c r="G45" s="184"/>
      <c r="H45" s="184">
        <f t="shared" si="2"/>
        <v>0</v>
      </c>
      <c r="I45" s="184" t="s">
        <v>278</v>
      </c>
      <c r="J45" s="184"/>
      <c r="K45" s="121"/>
      <c r="L45" s="104">
        <f t="shared" si="8"/>
        <v>46.4</v>
      </c>
      <c r="M45" s="104">
        <f t="shared" si="9"/>
        <v>0</v>
      </c>
      <c r="N45" s="104">
        <f t="shared" si="10"/>
        <v>0</v>
      </c>
    </row>
    <row r="46" spans="1:14" ht="18" customHeight="1">
      <c r="A46" s="91" t="s">
        <v>218</v>
      </c>
      <c r="B46" s="184">
        <f t="shared" si="3"/>
        <v>57.88</v>
      </c>
      <c r="C46" s="184">
        <f t="shared" si="1"/>
        <v>57.88</v>
      </c>
      <c r="D46" s="184">
        <v>57.88</v>
      </c>
      <c r="E46" s="184"/>
      <c r="F46" s="184"/>
      <c r="G46" s="184"/>
      <c r="H46" s="184">
        <f t="shared" si="2"/>
        <v>0</v>
      </c>
      <c r="I46" s="184" t="s">
        <v>278</v>
      </c>
      <c r="J46" s="184"/>
      <c r="K46" s="121"/>
      <c r="L46" s="104">
        <f t="shared" si="8"/>
        <v>57.88</v>
      </c>
      <c r="M46" s="104">
        <f t="shared" si="9"/>
        <v>0</v>
      </c>
      <c r="N46" s="104">
        <f t="shared" si="10"/>
        <v>0</v>
      </c>
    </row>
    <row r="47" spans="1:14" ht="18" customHeight="1">
      <c r="A47" s="91" t="s">
        <v>219</v>
      </c>
      <c r="B47" s="184">
        <f t="shared" si="3"/>
        <v>0</v>
      </c>
      <c r="C47" s="184">
        <f t="shared" si="1"/>
        <v>0</v>
      </c>
      <c r="D47" s="184"/>
      <c r="E47" s="184"/>
      <c r="F47" s="184"/>
      <c r="G47" s="184"/>
      <c r="H47" s="184">
        <f t="shared" si="2"/>
        <v>0</v>
      </c>
      <c r="I47" s="184" t="s">
        <v>278</v>
      </c>
      <c r="J47" s="184"/>
      <c r="K47" s="121"/>
      <c r="L47" s="104">
        <f t="shared" si="8"/>
        <v>0</v>
      </c>
      <c r="M47" s="104">
        <f t="shared" si="9"/>
        <v>0</v>
      </c>
      <c r="N47" s="104">
        <f t="shared" si="10"/>
        <v>0</v>
      </c>
    </row>
    <row r="48" spans="1:14" ht="18" customHeight="1">
      <c r="A48" s="91" t="s">
        <v>220</v>
      </c>
      <c r="B48" s="184">
        <f t="shared" si="3"/>
        <v>5.42</v>
      </c>
      <c r="C48" s="184">
        <f t="shared" si="1"/>
        <v>5.42</v>
      </c>
      <c r="D48" s="184">
        <v>5.42</v>
      </c>
      <c r="E48" s="184">
        <v>0.24</v>
      </c>
      <c r="F48" s="184"/>
      <c r="G48" s="184"/>
      <c r="H48" s="184">
        <f t="shared" si="2"/>
        <v>0</v>
      </c>
      <c r="I48" s="184" t="s">
        <v>278</v>
      </c>
      <c r="J48" s="184"/>
      <c r="K48" s="121"/>
      <c r="L48" s="104">
        <f t="shared" si="8"/>
        <v>5.18</v>
      </c>
      <c r="M48" s="104">
        <f t="shared" si="9"/>
        <v>0</v>
      </c>
      <c r="N48" s="104">
        <f t="shared" si="10"/>
        <v>0</v>
      </c>
    </row>
    <row r="49" spans="1:14" s="98" customFormat="1" ht="18" customHeight="1">
      <c r="A49" s="97" t="s">
        <v>170</v>
      </c>
      <c r="B49" s="186">
        <f t="shared" si="3"/>
        <v>140.28</v>
      </c>
      <c r="C49" s="186">
        <f t="shared" si="1"/>
        <v>140.28</v>
      </c>
      <c r="D49" s="186">
        <f>SUM(D50:D60)</f>
        <v>140.28</v>
      </c>
      <c r="E49" s="187" t="s">
        <v>279</v>
      </c>
      <c r="F49" s="186">
        <f>SUM(F50:F60)</f>
        <v>0</v>
      </c>
      <c r="G49" s="186" t="s">
        <v>278</v>
      </c>
      <c r="H49" s="186">
        <f t="shared" si="2"/>
        <v>0</v>
      </c>
      <c r="I49" s="186">
        <f>SUM(I50:I60)</f>
        <v>0</v>
      </c>
      <c r="J49" s="186">
        <f>SUM(J50:J60)</f>
        <v>0</v>
      </c>
      <c r="K49" s="124" t="s">
        <v>278</v>
      </c>
      <c r="L49" s="106" t="s">
        <v>283</v>
      </c>
      <c r="M49" s="106" t="s">
        <v>283</v>
      </c>
      <c r="N49" s="106" t="s">
        <v>283</v>
      </c>
    </row>
    <row r="50" spans="1:14" ht="18" customHeight="1">
      <c r="A50" s="91" t="s">
        <v>221</v>
      </c>
      <c r="B50" s="184">
        <f t="shared" si="3"/>
        <v>12.85</v>
      </c>
      <c r="C50" s="184">
        <f t="shared" si="1"/>
        <v>12.85</v>
      </c>
      <c r="D50" s="184">
        <v>12.85</v>
      </c>
      <c r="E50" s="184" t="s">
        <v>278</v>
      </c>
      <c r="F50" s="184"/>
      <c r="G50" s="184" t="s">
        <v>278</v>
      </c>
      <c r="H50" s="184">
        <f t="shared" si="2"/>
        <v>0</v>
      </c>
      <c r="I50" s="184" t="s">
        <v>278</v>
      </c>
      <c r="J50" s="184"/>
      <c r="K50" s="123" t="s">
        <v>278</v>
      </c>
      <c r="L50" s="104" t="s">
        <v>284</v>
      </c>
      <c r="M50" s="104" t="s">
        <v>284</v>
      </c>
      <c r="N50" s="104" t="s">
        <v>284</v>
      </c>
    </row>
    <row r="51" spans="1:14" ht="18" customHeight="1">
      <c r="A51" s="91" t="s">
        <v>222</v>
      </c>
      <c r="B51" s="184">
        <f t="shared" si="3"/>
        <v>25.6</v>
      </c>
      <c r="C51" s="184">
        <f t="shared" si="1"/>
        <v>25.6</v>
      </c>
      <c r="D51" s="184">
        <v>25.6</v>
      </c>
      <c r="E51" s="184" t="s">
        <v>278</v>
      </c>
      <c r="F51" s="184"/>
      <c r="G51" s="184" t="s">
        <v>278</v>
      </c>
      <c r="H51" s="184">
        <f t="shared" si="2"/>
        <v>0</v>
      </c>
      <c r="I51" s="184" t="s">
        <v>278</v>
      </c>
      <c r="J51" s="184"/>
      <c r="K51" s="123" t="s">
        <v>278</v>
      </c>
      <c r="L51" s="104" t="s">
        <v>284</v>
      </c>
      <c r="M51" s="104" t="s">
        <v>284</v>
      </c>
      <c r="N51" s="104" t="s">
        <v>284</v>
      </c>
    </row>
    <row r="52" spans="1:14" ht="18" customHeight="1">
      <c r="A52" s="91" t="s">
        <v>223</v>
      </c>
      <c r="B52" s="184">
        <f t="shared" si="3"/>
        <v>0</v>
      </c>
      <c r="C52" s="184">
        <f t="shared" si="1"/>
        <v>0</v>
      </c>
      <c r="D52" s="184"/>
      <c r="E52" s="184" t="s">
        <v>278</v>
      </c>
      <c r="F52" s="184"/>
      <c r="G52" s="184" t="s">
        <v>278</v>
      </c>
      <c r="H52" s="184">
        <f t="shared" si="2"/>
        <v>0</v>
      </c>
      <c r="I52" s="184" t="s">
        <v>278</v>
      </c>
      <c r="J52" s="184"/>
      <c r="K52" s="123" t="s">
        <v>278</v>
      </c>
      <c r="L52" s="104" t="s">
        <v>284</v>
      </c>
      <c r="M52" s="104" t="s">
        <v>284</v>
      </c>
      <c r="N52" s="104" t="s">
        <v>284</v>
      </c>
    </row>
    <row r="53" spans="1:14" ht="18" customHeight="1">
      <c r="A53" s="96" t="s">
        <v>275</v>
      </c>
      <c r="B53" s="184">
        <f t="shared" si="3"/>
        <v>0</v>
      </c>
      <c r="C53" s="184">
        <f t="shared" si="1"/>
        <v>0</v>
      </c>
      <c r="D53" s="184"/>
      <c r="E53" s="184" t="s">
        <v>278</v>
      </c>
      <c r="F53" s="184"/>
      <c r="G53" s="184" t="s">
        <v>278</v>
      </c>
      <c r="H53" s="184">
        <f t="shared" si="2"/>
        <v>0</v>
      </c>
      <c r="I53" s="184" t="s">
        <v>278</v>
      </c>
      <c r="J53" s="184"/>
      <c r="K53" s="123" t="s">
        <v>278</v>
      </c>
      <c r="L53" s="104" t="s">
        <v>284</v>
      </c>
      <c r="M53" s="104" t="s">
        <v>284</v>
      </c>
      <c r="N53" s="104" t="s">
        <v>284</v>
      </c>
    </row>
    <row r="54" spans="1:14" ht="18" customHeight="1">
      <c r="A54" s="91" t="s">
        <v>224</v>
      </c>
      <c r="B54" s="184">
        <f t="shared" si="3"/>
        <v>0</v>
      </c>
      <c r="C54" s="184">
        <f t="shared" si="1"/>
        <v>0</v>
      </c>
      <c r="D54" s="184"/>
      <c r="E54" s="184" t="s">
        <v>278</v>
      </c>
      <c r="F54" s="184"/>
      <c r="G54" s="184" t="s">
        <v>278</v>
      </c>
      <c r="H54" s="184">
        <f t="shared" si="2"/>
        <v>0</v>
      </c>
      <c r="I54" s="184" t="s">
        <v>278</v>
      </c>
      <c r="J54" s="184"/>
      <c r="K54" s="123" t="s">
        <v>278</v>
      </c>
      <c r="L54" s="104" t="s">
        <v>284</v>
      </c>
      <c r="M54" s="104" t="s">
        <v>284</v>
      </c>
      <c r="N54" s="104" t="s">
        <v>284</v>
      </c>
    </row>
    <row r="55" spans="1:14" ht="18" customHeight="1">
      <c r="A55" s="91" t="s">
        <v>225</v>
      </c>
      <c r="B55" s="184">
        <f t="shared" si="3"/>
        <v>0</v>
      </c>
      <c r="C55" s="184">
        <f t="shared" si="1"/>
        <v>0</v>
      </c>
      <c r="D55" s="184"/>
      <c r="E55" s="184" t="s">
        <v>278</v>
      </c>
      <c r="F55" s="184"/>
      <c r="G55" s="184" t="s">
        <v>278</v>
      </c>
      <c r="H55" s="184">
        <f t="shared" si="2"/>
        <v>0</v>
      </c>
      <c r="I55" s="184" t="s">
        <v>278</v>
      </c>
      <c r="J55" s="184"/>
      <c r="K55" s="123" t="s">
        <v>278</v>
      </c>
      <c r="L55" s="104" t="s">
        <v>284</v>
      </c>
      <c r="M55" s="104" t="s">
        <v>284</v>
      </c>
      <c r="N55" s="104" t="s">
        <v>284</v>
      </c>
    </row>
    <row r="56" spans="1:14" ht="18" customHeight="1">
      <c r="A56" s="91" t="s">
        <v>226</v>
      </c>
      <c r="B56" s="184">
        <f t="shared" si="3"/>
        <v>0</v>
      </c>
      <c r="C56" s="184">
        <f t="shared" si="1"/>
        <v>0</v>
      </c>
      <c r="D56" s="184"/>
      <c r="E56" s="184" t="s">
        <v>278</v>
      </c>
      <c r="F56" s="184"/>
      <c r="G56" s="184" t="s">
        <v>278</v>
      </c>
      <c r="H56" s="184">
        <f t="shared" si="2"/>
        <v>0</v>
      </c>
      <c r="I56" s="184" t="s">
        <v>278</v>
      </c>
      <c r="J56" s="184"/>
      <c r="K56" s="123" t="s">
        <v>278</v>
      </c>
      <c r="L56" s="104" t="s">
        <v>284</v>
      </c>
      <c r="M56" s="104" t="s">
        <v>284</v>
      </c>
      <c r="N56" s="104" t="s">
        <v>284</v>
      </c>
    </row>
    <row r="57" spans="1:14" ht="18" customHeight="1">
      <c r="A57" s="91" t="s">
        <v>227</v>
      </c>
      <c r="B57" s="184">
        <f t="shared" si="3"/>
        <v>0</v>
      </c>
      <c r="C57" s="184">
        <f t="shared" si="1"/>
        <v>0</v>
      </c>
      <c r="D57" s="184"/>
      <c r="E57" s="184" t="s">
        <v>278</v>
      </c>
      <c r="F57" s="184"/>
      <c r="G57" s="184" t="s">
        <v>278</v>
      </c>
      <c r="H57" s="184">
        <f t="shared" si="2"/>
        <v>0</v>
      </c>
      <c r="I57" s="184" t="s">
        <v>278</v>
      </c>
      <c r="J57" s="184"/>
      <c r="K57" s="123" t="s">
        <v>278</v>
      </c>
      <c r="L57" s="104" t="s">
        <v>284</v>
      </c>
      <c r="M57" s="104" t="s">
        <v>284</v>
      </c>
      <c r="N57" s="104" t="s">
        <v>284</v>
      </c>
    </row>
    <row r="58" spans="1:14" ht="18" customHeight="1">
      <c r="A58" s="91" t="s">
        <v>228</v>
      </c>
      <c r="B58" s="184">
        <f t="shared" si="3"/>
        <v>0</v>
      </c>
      <c r="C58" s="184">
        <f t="shared" si="1"/>
        <v>0</v>
      </c>
      <c r="D58" s="184"/>
      <c r="E58" s="184" t="s">
        <v>278</v>
      </c>
      <c r="F58" s="184"/>
      <c r="G58" s="184" t="s">
        <v>278</v>
      </c>
      <c r="H58" s="184">
        <f t="shared" si="2"/>
        <v>0</v>
      </c>
      <c r="I58" s="184" t="s">
        <v>278</v>
      </c>
      <c r="J58" s="184"/>
      <c r="K58" s="123" t="s">
        <v>278</v>
      </c>
      <c r="L58" s="104" t="s">
        <v>284</v>
      </c>
      <c r="M58" s="104" t="s">
        <v>284</v>
      </c>
      <c r="N58" s="104" t="s">
        <v>284</v>
      </c>
    </row>
    <row r="59" spans="1:14" ht="18" customHeight="1">
      <c r="A59" s="91" t="s">
        <v>229</v>
      </c>
      <c r="B59" s="184">
        <f t="shared" si="3"/>
        <v>0</v>
      </c>
      <c r="C59" s="184">
        <f t="shared" si="1"/>
        <v>0</v>
      </c>
      <c r="D59" s="184"/>
      <c r="E59" s="184" t="s">
        <v>278</v>
      </c>
      <c r="F59" s="184"/>
      <c r="G59" s="184" t="s">
        <v>278</v>
      </c>
      <c r="H59" s="184">
        <f t="shared" si="2"/>
        <v>0</v>
      </c>
      <c r="I59" s="184" t="s">
        <v>278</v>
      </c>
      <c r="J59" s="184"/>
      <c r="K59" s="123" t="s">
        <v>278</v>
      </c>
      <c r="L59" s="104" t="s">
        <v>284</v>
      </c>
      <c r="M59" s="104" t="s">
        <v>284</v>
      </c>
      <c r="N59" s="104" t="s">
        <v>284</v>
      </c>
    </row>
    <row r="60" spans="1:14" ht="18" customHeight="1">
      <c r="A60" s="91" t="s">
        <v>230</v>
      </c>
      <c r="B60" s="184">
        <f t="shared" si="3"/>
        <v>101.83</v>
      </c>
      <c r="C60" s="184">
        <f t="shared" si="1"/>
        <v>101.83</v>
      </c>
      <c r="D60" s="184">
        <v>101.83</v>
      </c>
      <c r="E60" s="184" t="s">
        <v>278</v>
      </c>
      <c r="F60" s="184"/>
      <c r="G60" s="184" t="s">
        <v>278</v>
      </c>
      <c r="H60" s="184">
        <f t="shared" si="2"/>
        <v>0</v>
      </c>
      <c r="I60" s="184" t="s">
        <v>278</v>
      </c>
      <c r="J60" s="184"/>
      <c r="K60" s="123" t="s">
        <v>278</v>
      </c>
      <c r="L60" s="104" t="s">
        <v>284</v>
      </c>
      <c r="M60" s="104" t="s">
        <v>284</v>
      </c>
      <c r="N60" s="104" t="s">
        <v>284</v>
      </c>
    </row>
    <row r="61" spans="1:14" s="98" customFormat="1" ht="18" customHeight="1">
      <c r="A61" s="97" t="s">
        <v>231</v>
      </c>
      <c r="B61" s="186">
        <f t="shared" si="3"/>
        <v>0</v>
      </c>
      <c r="C61" s="186">
        <f t="shared" si="1"/>
        <v>0</v>
      </c>
      <c r="D61" s="186">
        <f>SUM(D62:D65)</f>
        <v>0</v>
      </c>
      <c r="E61" s="186" t="s">
        <v>278</v>
      </c>
      <c r="F61" s="186">
        <f>SUM(F62:F65)</f>
        <v>0</v>
      </c>
      <c r="G61" s="186" t="s">
        <v>278</v>
      </c>
      <c r="H61" s="186">
        <f t="shared" si="2"/>
        <v>0</v>
      </c>
      <c r="I61" s="186">
        <f>SUM(I62:I65)</f>
        <v>0</v>
      </c>
      <c r="J61" s="186">
        <f>SUM(J62:J65)</f>
        <v>0</v>
      </c>
      <c r="K61" s="124" t="s">
        <v>278</v>
      </c>
      <c r="L61" s="106" t="s">
        <v>283</v>
      </c>
      <c r="M61" s="106" t="s">
        <v>283</v>
      </c>
      <c r="N61" s="106" t="s">
        <v>283</v>
      </c>
    </row>
    <row r="62" spans="1:14" ht="18" customHeight="1">
      <c r="A62" s="91" t="s">
        <v>232</v>
      </c>
      <c r="B62" s="184">
        <f t="shared" si="3"/>
        <v>0</v>
      </c>
      <c r="C62" s="184">
        <f t="shared" si="1"/>
        <v>0</v>
      </c>
      <c r="D62" s="184"/>
      <c r="E62" s="184" t="s">
        <v>278</v>
      </c>
      <c r="F62" s="184"/>
      <c r="G62" s="184" t="s">
        <v>278</v>
      </c>
      <c r="H62" s="184">
        <f t="shared" si="2"/>
        <v>0</v>
      </c>
      <c r="I62" s="184" t="s">
        <v>278</v>
      </c>
      <c r="J62" s="184"/>
      <c r="K62" s="123" t="s">
        <v>278</v>
      </c>
      <c r="L62" s="104" t="s">
        <v>284</v>
      </c>
      <c r="M62" s="104" t="s">
        <v>284</v>
      </c>
      <c r="N62" s="104" t="s">
        <v>284</v>
      </c>
    </row>
    <row r="63" spans="1:14" ht="18" customHeight="1">
      <c r="A63" s="91" t="s">
        <v>233</v>
      </c>
      <c r="B63" s="184">
        <f t="shared" si="3"/>
        <v>0</v>
      </c>
      <c r="C63" s="184">
        <f t="shared" si="1"/>
        <v>0</v>
      </c>
      <c r="D63" s="184"/>
      <c r="E63" s="184" t="s">
        <v>278</v>
      </c>
      <c r="F63" s="184"/>
      <c r="G63" s="184" t="s">
        <v>278</v>
      </c>
      <c r="H63" s="184">
        <f t="shared" si="2"/>
        <v>0</v>
      </c>
      <c r="I63" s="184" t="s">
        <v>278</v>
      </c>
      <c r="J63" s="184"/>
      <c r="K63" s="123" t="s">
        <v>278</v>
      </c>
      <c r="L63" s="104" t="s">
        <v>284</v>
      </c>
      <c r="M63" s="104" t="s">
        <v>284</v>
      </c>
      <c r="N63" s="104" t="s">
        <v>284</v>
      </c>
    </row>
    <row r="64" spans="1:14" ht="18" customHeight="1">
      <c r="A64" s="91" t="s">
        <v>234</v>
      </c>
      <c r="B64" s="184">
        <f t="shared" si="3"/>
        <v>0</v>
      </c>
      <c r="C64" s="184">
        <f t="shared" si="1"/>
        <v>0</v>
      </c>
      <c r="D64" s="184"/>
      <c r="E64" s="184" t="s">
        <v>278</v>
      </c>
      <c r="F64" s="184"/>
      <c r="G64" s="184" t="s">
        <v>278</v>
      </c>
      <c r="H64" s="184">
        <f t="shared" si="2"/>
        <v>0</v>
      </c>
      <c r="I64" s="184" t="s">
        <v>278</v>
      </c>
      <c r="J64" s="184"/>
      <c r="K64" s="123" t="s">
        <v>278</v>
      </c>
      <c r="L64" s="104" t="s">
        <v>284</v>
      </c>
      <c r="M64" s="104" t="s">
        <v>284</v>
      </c>
      <c r="N64" s="104" t="s">
        <v>284</v>
      </c>
    </row>
    <row r="65" spans="1:14" ht="18" customHeight="1">
      <c r="A65" s="91" t="s">
        <v>235</v>
      </c>
      <c r="B65" s="184">
        <f t="shared" si="3"/>
        <v>0</v>
      </c>
      <c r="C65" s="184">
        <f t="shared" si="1"/>
        <v>0</v>
      </c>
      <c r="D65" s="184"/>
      <c r="E65" s="184" t="s">
        <v>278</v>
      </c>
      <c r="F65" s="184"/>
      <c r="G65" s="184" t="s">
        <v>278</v>
      </c>
      <c r="H65" s="184">
        <f t="shared" si="2"/>
        <v>0</v>
      </c>
      <c r="I65" s="184" t="s">
        <v>278</v>
      </c>
      <c r="J65" s="184"/>
      <c r="K65" s="123" t="s">
        <v>278</v>
      </c>
      <c r="L65" s="104" t="s">
        <v>284</v>
      </c>
      <c r="M65" s="104" t="s">
        <v>284</v>
      </c>
      <c r="N65" s="104" t="s">
        <v>284</v>
      </c>
    </row>
    <row r="66" spans="1:14" s="98" customFormat="1" ht="18" customHeight="1">
      <c r="A66" s="97" t="s">
        <v>236</v>
      </c>
      <c r="B66" s="186">
        <f t="shared" si="3"/>
        <v>0</v>
      </c>
      <c r="C66" s="186">
        <f t="shared" si="1"/>
        <v>0</v>
      </c>
      <c r="D66" s="186">
        <f>SUM(D67:D78)</f>
        <v>0</v>
      </c>
      <c r="E66" s="186">
        <f>SUM(E67:E78)</f>
        <v>0</v>
      </c>
      <c r="F66" s="186">
        <f>SUM(F67:F78)</f>
        <v>0</v>
      </c>
      <c r="G66" s="186">
        <f>SUM(G67:G78)</f>
        <v>0</v>
      </c>
      <c r="H66" s="186">
        <f t="shared" si="2"/>
        <v>0</v>
      </c>
      <c r="I66" s="186">
        <f aca="true" t="shared" si="11" ref="I66:N66">SUM(I67:I78)</f>
        <v>0</v>
      </c>
      <c r="J66" s="186">
        <f t="shared" si="11"/>
        <v>0</v>
      </c>
      <c r="K66" s="122">
        <f t="shared" si="11"/>
        <v>0</v>
      </c>
      <c r="L66" s="106">
        <f t="shared" si="11"/>
        <v>0</v>
      </c>
      <c r="M66" s="106">
        <f t="shared" si="11"/>
        <v>0</v>
      </c>
      <c r="N66" s="106">
        <f t="shared" si="11"/>
        <v>0</v>
      </c>
    </row>
    <row r="67" spans="1:14" ht="18" customHeight="1">
      <c r="A67" s="91" t="s">
        <v>270</v>
      </c>
      <c r="B67" s="184">
        <f t="shared" si="3"/>
        <v>0</v>
      </c>
      <c r="C67" s="184">
        <f t="shared" si="1"/>
        <v>0</v>
      </c>
      <c r="D67" s="184"/>
      <c r="E67" s="184"/>
      <c r="F67" s="184"/>
      <c r="G67" s="184"/>
      <c r="H67" s="184">
        <f t="shared" si="2"/>
        <v>0</v>
      </c>
      <c r="I67" s="184" t="s">
        <v>278</v>
      </c>
      <c r="J67" s="184"/>
      <c r="K67" s="121"/>
      <c r="L67" s="104">
        <f aca="true" t="shared" si="12" ref="L67:L78">D67-E67</f>
        <v>0</v>
      </c>
      <c r="M67" s="104">
        <f aca="true" t="shared" si="13" ref="M67:M78">F67-G67</f>
        <v>0</v>
      </c>
      <c r="N67" s="104">
        <f aca="true" t="shared" si="14" ref="N67:N78">J67-K67</f>
        <v>0</v>
      </c>
    </row>
    <row r="68" spans="1:14" ht="18" customHeight="1">
      <c r="A68" s="91" t="s">
        <v>269</v>
      </c>
      <c r="B68" s="184">
        <f t="shared" si="3"/>
        <v>0</v>
      </c>
      <c r="C68" s="184">
        <f t="shared" si="1"/>
        <v>0</v>
      </c>
      <c r="D68" s="184"/>
      <c r="E68" s="184"/>
      <c r="F68" s="184"/>
      <c r="G68" s="184"/>
      <c r="H68" s="184">
        <f t="shared" si="2"/>
        <v>0</v>
      </c>
      <c r="I68" s="184" t="s">
        <v>278</v>
      </c>
      <c r="J68" s="184"/>
      <c r="K68" s="121"/>
      <c r="L68" s="104">
        <f t="shared" si="12"/>
        <v>0</v>
      </c>
      <c r="M68" s="104">
        <f t="shared" si="13"/>
        <v>0</v>
      </c>
      <c r="N68" s="104">
        <f t="shared" si="14"/>
        <v>0</v>
      </c>
    </row>
    <row r="69" spans="1:14" ht="18" customHeight="1">
      <c r="A69" s="91" t="s">
        <v>268</v>
      </c>
      <c r="B69" s="184">
        <f t="shared" si="3"/>
        <v>0</v>
      </c>
      <c r="C69" s="184">
        <f t="shared" si="1"/>
        <v>0</v>
      </c>
      <c r="D69" s="184"/>
      <c r="E69" s="184"/>
      <c r="F69" s="184"/>
      <c r="G69" s="184"/>
      <c r="H69" s="184">
        <f t="shared" si="2"/>
        <v>0</v>
      </c>
      <c r="I69" s="184" t="s">
        <v>278</v>
      </c>
      <c r="J69" s="184"/>
      <c r="K69" s="121"/>
      <c r="L69" s="104">
        <f t="shared" si="12"/>
        <v>0</v>
      </c>
      <c r="M69" s="104">
        <f t="shared" si="13"/>
        <v>0</v>
      </c>
      <c r="N69" s="104">
        <f t="shared" si="14"/>
        <v>0</v>
      </c>
    </row>
    <row r="70" spans="1:14" ht="18" customHeight="1">
      <c r="A70" s="91" t="s">
        <v>267</v>
      </c>
      <c r="B70" s="184">
        <f t="shared" si="3"/>
        <v>0</v>
      </c>
      <c r="C70" s="184">
        <f t="shared" si="1"/>
        <v>0</v>
      </c>
      <c r="D70" s="184"/>
      <c r="E70" s="184"/>
      <c r="F70" s="184"/>
      <c r="G70" s="184"/>
      <c r="H70" s="184">
        <f t="shared" si="2"/>
        <v>0</v>
      </c>
      <c r="I70" s="184" t="s">
        <v>278</v>
      </c>
      <c r="J70" s="184"/>
      <c r="K70" s="121"/>
      <c r="L70" s="104">
        <f t="shared" si="12"/>
        <v>0</v>
      </c>
      <c r="M70" s="104">
        <f t="shared" si="13"/>
        <v>0</v>
      </c>
      <c r="N70" s="104">
        <f t="shared" si="14"/>
        <v>0</v>
      </c>
    </row>
    <row r="71" spans="1:14" ht="18" customHeight="1">
      <c r="A71" s="91" t="s">
        <v>266</v>
      </c>
      <c r="B71" s="184">
        <f t="shared" si="3"/>
        <v>0</v>
      </c>
      <c r="C71" s="184">
        <f t="shared" si="1"/>
        <v>0</v>
      </c>
      <c r="D71" s="184"/>
      <c r="E71" s="184"/>
      <c r="F71" s="184"/>
      <c r="G71" s="184"/>
      <c r="H71" s="184">
        <f t="shared" si="2"/>
        <v>0</v>
      </c>
      <c r="I71" s="184" t="s">
        <v>278</v>
      </c>
      <c r="J71" s="184"/>
      <c r="K71" s="121"/>
      <c r="L71" s="104">
        <f t="shared" si="12"/>
        <v>0</v>
      </c>
      <c r="M71" s="104">
        <f t="shared" si="13"/>
        <v>0</v>
      </c>
      <c r="N71" s="104">
        <f t="shared" si="14"/>
        <v>0</v>
      </c>
    </row>
    <row r="72" spans="1:14" ht="18" customHeight="1">
      <c r="A72" s="91" t="s">
        <v>265</v>
      </c>
      <c r="B72" s="184">
        <f aca="true" t="shared" si="15" ref="B72:B114">C72+H72</f>
        <v>0</v>
      </c>
      <c r="C72" s="184">
        <f aca="true" t="shared" si="16" ref="C72:C112">SUM(D72,F72)</f>
        <v>0</v>
      </c>
      <c r="D72" s="184"/>
      <c r="E72" s="184"/>
      <c r="F72" s="184"/>
      <c r="G72" s="184"/>
      <c r="H72" s="184">
        <f aca="true" t="shared" si="17" ref="H72:H112">SUM(I72:J72)</f>
        <v>0</v>
      </c>
      <c r="I72" s="184" t="s">
        <v>278</v>
      </c>
      <c r="J72" s="184"/>
      <c r="K72" s="121"/>
      <c r="L72" s="104">
        <f t="shared" si="12"/>
        <v>0</v>
      </c>
      <c r="M72" s="104">
        <f t="shared" si="13"/>
        <v>0</v>
      </c>
      <c r="N72" s="104">
        <f t="shared" si="14"/>
        <v>0</v>
      </c>
    </row>
    <row r="73" spans="1:14" ht="18" customHeight="1">
      <c r="A73" s="91" t="s">
        <v>264</v>
      </c>
      <c r="B73" s="184">
        <f t="shared" si="15"/>
        <v>0</v>
      </c>
      <c r="C73" s="184">
        <f t="shared" si="16"/>
        <v>0</v>
      </c>
      <c r="D73" s="184"/>
      <c r="E73" s="184"/>
      <c r="F73" s="184"/>
      <c r="G73" s="184"/>
      <c r="H73" s="184">
        <f t="shared" si="17"/>
        <v>0</v>
      </c>
      <c r="I73" s="184" t="s">
        <v>278</v>
      </c>
      <c r="J73" s="184"/>
      <c r="K73" s="121"/>
      <c r="L73" s="104">
        <f t="shared" si="12"/>
        <v>0</v>
      </c>
      <c r="M73" s="104">
        <f t="shared" si="13"/>
        <v>0</v>
      </c>
      <c r="N73" s="104">
        <f t="shared" si="14"/>
        <v>0</v>
      </c>
    </row>
    <row r="74" spans="1:14" ht="18" customHeight="1">
      <c r="A74" s="91" t="s">
        <v>263</v>
      </c>
      <c r="B74" s="184">
        <f t="shared" si="15"/>
        <v>0</v>
      </c>
      <c r="C74" s="184">
        <f t="shared" si="16"/>
        <v>0</v>
      </c>
      <c r="D74" s="184"/>
      <c r="E74" s="184"/>
      <c r="F74" s="184"/>
      <c r="G74" s="184"/>
      <c r="H74" s="184">
        <f t="shared" si="17"/>
        <v>0</v>
      </c>
      <c r="I74" s="184" t="s">
        <v>278</v>
      </c>
      <c r="J74" s="184"/>
      <c r="K74" s="121"/>
      <c r="L74" s="104">
        <f t="shared" si="12"/>
        <v>0</v>
      </c>
      <c r="M74" s="104">
        <f t="shared" si="13"/>
        <v>0</v>
      </c>
      <c r="N74" s="104">
        <f t="shared" si="14"/>
        <v>0</v>
      </c>
    </row>
    <row r="75" spans="1:14" ht="18" customHeight="1">
      <c r="A75" s="91" t="s">
        <v>262</v>
      </c>
      <c r="B75" s="184">
        <f t="shared" si="15"/>
        <v>0</v>
      </c>
      <c r="C75" s="184">
        <f t="shared" si="16"/>
        <v>0</v>
      </c>
      <c r="D75" s="184"/>
      <c r="E75" s="184"/>
      <c r="F75" s="184"/>
      <c r="G75" s="184"/>
      <c r="H75" s="184">
        <f t="shared" si="17"/>
        <v>0</v>
      </c>
      <c r="I75" s="184" t="s">
        <v>278</v>
      </c>
      <c r="J75" s="184"/>
      <c r="K75" s="121"/>
      <c r="L75" s="104">
        <f t="shared" si="12"/>
        <v>0</v>
      </c>
      <c r="M75" s="104">
        <f t="shared" si="13"/>
        <v>0</v>
      </c>
      <c r="N75" s="104">
        <f t="shared" si="14"/>
        <v>0</v>
      </c>
    </row>
    <row r="76" spans="1:14" ht="18" customHeight="1">
      <c r="A76" s="91" t="s">
        <v>261</v>
      </c>
      <c r="B76" s="184">
        <f t="shared" si="15"/>
        <v>0</v>
      </c>
      <c r="C76" s="184">
        <f t="shared" si="16"/>
        <v>0</v>
      </c>
      <c r="D76" s="184"/>
      <c r="E76" s="184"/>
      <c r="F76" s="184"/>
      <c r="G76" s="184"/>
      <c r="H76" s="184">
        <f t="shared" si="17"/>
        <v>0</v>
      </c>
      <c r="I76" s="184" t="s">
        <v>278</v>
      </c>
      <c r="J76" s="184"/>
      <c r="K76" s="121"/>
      <c r="L76" s="104">
        <f t="shared" si="12"/>
        <v>0</v>
      </c>
      <c r="M76" s="104">
        <f t="shared" si="13"/>
        <v>0</v>
      </c>
      <c r="N76" s="104">
        <f t="shared" si="14"/>
        <v>0</v>
      </c>
    </row>
    <row r="77" spans="1:14" ht="18" customHeight="1">
      <c r="A77" s="91" t="s">
        <v>260</v>
      </c>
      <c r="B77" s="184">
        <f t="shared" si="15"/>
        <v>0</v>
      </c>
      <c r="C77" s="184">
        <f t="shared" si="16"/>
        <v>0</v>
      </c>
      <c r="D77" s="184"/>
      <c r="E77" s="184"/>
      <c r="F77" s="184"/>
      <c r="G77" s="184"/>
      <c r="H77" s="184">
        <f t="shared" si="17"/>
        <v>0</v>
      </c>
      <c r="I77" s="184" t="s">
        <v>278</v>
      </c>
      <c r="J77" s="184"/>
      <c r="K77" s="121"/>
      <c r="L77" s="104">
        <f t="shared" si="12"/>
        <v>0</v>
      </c>
      <c r="M77" s="104">
        <f t="shared" si="13"/>
        <v>0</v>
      </c>
      <c r="N77" s="104">
        <f t="shared" si="14"/>
        <v>0</v>
      </c>
    </row>
    <row r="78" spans="1:14" ht="18" customHeight="1">
      <c r="A78" s="91" t="s">
        <v>237</v>
      </c>
      <c r="B78" s="184">
        <f t="shared" si="15"/>
        <v>0</v>
      </c>
      <c r="C78" s="184">
        <f t="shared" si="16"/>
        <v>0</v>
      </c>
      <c r="D78" s="184"/>
      <c r="E78" s="184"/>
      <c r="F78" s="184"/>
      <c r="G78" s="184"/>
      <c r="H78" s="184">
        <f t="shared" si="17"/>
        <v>0</v>
      </c>
      <c r="I78" s="184" t="s">
        <v>278</v>
      </c>
      <c r="J78" s="184"/>
      <c r="K78" s="121"/>
      <c r="L78" s="104">
        <f t="shared" si="12"/>
        <v>0</v>
      </c>
      <c r="M78" s="104">
        <f t="shared" si="13"/>
        <v>0</v>
      </c>
      <c r="N78" s="104">
        <f t="shared" si="14"/>
        <v>0</v>
      </c>
    </row>
    <row r="79" spans="1:14" s="98" customFormat="1" ht="18" customHeight="1">
      <c r="A79" s="97" t="s">
        <v>238</v>
      </c>
      <c r="B79" s="186">
        <f t="shared" si="15"/>
        <v>0</v>
      </c>
      <c r="C79" s="186">
        <f t="shared" si="16"/>
        <v>0</v>
      </c>
      <c r="D79" s="186">
        <f>SUM(D80:D95)</f>
        <v>0</v>
      </c>
      <c r="E79" s="186">
        <f>SUM(E80:E95)</f>
        <v>0</v>
      </c>
      <c r="F79" s="186">
        <f>SUM(F80:F95)</f>
        <v>0</v>
      </c>
      <c r="G79" s="186">
        <f>SUM(G80:G95)</f>
        <v>0</v>
      </c>
      <c r="H79" s="186">
        <f t="shared" si="17"/>
        <v>0</v>
      </c>
      <c r="I79" s="186">
        <f aca="true" t="shared" si="18" ref="I79:N79">SUM(I80:I95)</f>
        <v>0</v>
      </c>
      <c r="J79" s="186">
        <f t="shared" si="18"/>
        <v>0</v>
      </c>
      <c r="K79" s="122">
        <f t="shared" si="18"/>
        <v>0</v>
      </c>
      <c r="L79" s="106">
        <f t="shared" si="18"/>
        <v>0</v>
      </c>
      <c r="M79" s="106">
        <f t="shared" si="18"/>
        <v>0</v>
      </c>
      <c r="N79" s="106">
        <f t="shared" si="18"/>
        <v>0</v>
      </c>
    </row>
    <row r="80" spans="1:14" ht="18" customHeight="1">
      <c r="A80" s="91" t="s">
        <v>270</v>
      </c>
      <c r="B80" s="184">
        <f t="shared" si="15"/>
        <v>0</v>
      </c>
      <c r="C80" s="184">
        <f t="shared" si="16"/>
        <v>0</v>
      </c>
      <c r="D80" s="184"/>
      <c r="E80" s="184"/>
      <c r="F80" s="184"/>
      <c r="G80" s="184"/>
      <c r="H80" s="184">
        <f t="shared" si="17"/>
        <v>0</v>
      </c>
      <c r="I80" s="184" t="s">
        <v>278</v>
      </c>
      <c r="J80" s="184"/>
      <c r="K80" s="121"/>
      <c r="L80" s="104">
        <f aca="true" t="shared" si="19" ref="L80:L95">D80-E80</f>
        <v>0</v>
      </c>
      <c r="M80" s="104">
        <f aca="true" t="shared" si="20" ref="M80:M95">F80-G80</f>
        <v>0</v>
      </c>
      <c r="N80" s="104">
        <f aca="true" t="shared" si="21" ref="N80:N95">J80-K80</f>
        <v>0</v>
      </c>
    </row>
    <row r="81" spans="1:14" ht="18" customHeight="1">
      <c r="A81" s="91" t="s">
        <v>269</v>
      </c>
      <c r="B81" s="184">
        <f t="shared" si="15"/>
        <v>0</v>
      </c>
      <c r="C81" s="184">
        <f t="shared" si="16"/>
        <v>0</v>
      </c>
      <c r="D81" s="184"/>
      <c r="E81" s="184"/>
      <c r="F81" s="184"/>
      <c r="G81" s="184"/>
      <c r="H81" s="184">
        <f t="shared" si="17"/>
        <v>0</v>
      </c>
      <c r="I81" s="184" t="s">
        <v>278</v>
      </c>
      <c r="J81" s="184"/>
      <c r="K81" s="121"/>
      <c r="L81" s="104">
        <f t="shared" si="19"/>
        <v>0</v>
      </c>
      <c r="M81" s="104">
        <f t="shared" si="20"/>
        <v>0</v>
      </c>
      <c r="N81" s="104">
        <f t="shared" si="21"/>
        <v>0</v>
      </c>
    </row>
    <row r="82" spans="1:14" ht="18" customHeight="1">
      <c r="A82" s="91" t="s">
        <v>268</v>
      </c>
      <c r="B82" s="184">
        <f t="shared" si="15"/>
        <v>0</v>
      </c>
      <c r="C82" s="184">
        <f t="shared" si="16"/>
        <v>0</v>
      </c>
      <c r="D82" s="184"/>
      <c r="E82" s="184"/>
      <c r="F82" s="184"/>
      <c r="G82" s="184"/>
      <c r="H82" s="184">
        <f t="shared" si="17"/>
        <v>0</v>
      </c>
      <c r="I82" s="184" t="s">
        <v>278</v>
      </c>
      <c r="J82" s="184"/>
      <c r="K82" s="121"/>
      <c r="L82" s="104">
        <f t="shared" si="19"/>
        <v>0</v>
      </c>
      <c r="M82" s="104">
        <f t="shared" si="20"/>
        <v>0</v>
      </c>
      <c r="N82" s="104">
        <f t="shared" si="21"/>
        <v>0</v>
      </c>
    </row>
    <row r="83" spans="1:14" ht="18" customHeight="1">
      <c r="A83" s="91" t="s">
        <v>267</v>
      </c>
      <c r="B83" s="184">
        <f t="shared" si="15"/>
        <v>0</v>
      </c>
      <c r="C83" s="184">
        <f t="shared" si="16"/>
        <v>0</v>
      </c>
      <c r="D83" s="184"/>
      <c r="E83" s="184"/>
      <c r="F83" s="184"/>
      <c r="G83" s="184"/>
      <c r="H83" s="184">
        <f t="shared" si="17"/>
        <v>0</v>
      </c>
      <c r="I83" s="184" t="s">
        <v>278</v>
      </c>
      <c r="J83" s="184"/>
      <c r="K83" s="121"/>
      <c r="L83" s="104">
        <f t="shared" si="19"/>
        <v>0</v>
      </c>
      <c r="M83" s="104">
        <f t="shared" si="20"/>
        <v>0</v>
      </c>
      <c r="N83" s="104">
        <f t="shared" si="21"/>
        <v>0</v>
      </c>
    </row>
    <row r="84" spans="1:14" ht="18" customHeight="1">
      <c r="A84" s="91" t="s">
        <v>266</v>
      </c>
      <c r="B84" s="184">
        <f t="shared" si="15"/>
        <v>0</v>
      </c>
      <c r="C84" s="184">
        <f t="shared" si="16"/>
        <v>0</v>
      </c>
      <c r="D84" s="184"/>
      <c r="E84" s="184"/>
      <c r="F84" s="184"/>
      <c r="G84" s="184"/>
      <c r="H84" s="184">
        <f t="shared" si="17"/>
        <v>0</v>
      </c>
      <c r="I84" s="184" t="s">
        <v>278</v>
      </c>
      <c r="J84" s="184"/>
      <c r="K84" s="121"/>
      <c r="L84" s="104">
        <f t="shared" si="19"/>
        <v>0</v>
      </c>
      <c r="M84" s="104">
        <f t="shared" si="20"/>
        <v>0</v>
      </c>
      <c r="N84" s="104">
        <f t="shared" si="21"/>
        <v>0</v>
      </c>
    </row>
    <row r="85" spans="1:14" ht="18" customHeight="1">
      <c r="A85" s="91" t="s">
        <v>265</v>
      </c>
      <c r="B85" s="184">
        <f t="shared" si="15"/>
        <v>0</v>
      </c>
      <c r="C85" s="184">
        <f t="shared" si="16"/>
        <v>0</v>
      </c>
      <c r="D85" s="184"/>
      <c r="E85" s="184"/>
      <c r="F85" s="184"/>
      <c r="G85" s="184"/>
      <c r="H85" s="184">
        <f t="shared" si="17"/>
        <v>0</v>
      </c>
      <c r="I85" s="184" t="s">
        <v>278</v>
      </c>
      <c r="J85" s="184"/>
      <c r="K85" s="121"/>
      <c r="L85" s="104">
        <f t="shared" si="19"/>
        <v>0</v>
      </c>
      <c r="M85" s="104">
        <f t="shared" si="20"/>
        <v>0</v>
      </c>
      <c r="N85" s="104">
        <f t="shared" si="21"/>
        <v>0</v>
      </c>
    </row>
    <row r="86" spans="1:14" ht="18" customHeight="1">
      <c r="A86" s="91" t="s">
        <v>264</v>
      </c>
      <c r="B86" s="184">
        <f t="shared" si="15"/>
        <v>0</v>
      </c>
      <c r="C86" s="184">
        <f t="shared" si="16"/>
        <v>0</v>
      </c>
      <c r="D86" s="184"/>
      <c r="E86" s="184"/>
      <c r="F86" s="184"/>
      <c r="G86" s="184"/>
      <c r="H86" s="184">
        <f t="shared" si="17"/>
        <v>0</v>
      </c>
      <c r="I86" s="184" t="s">
        <v>278</v>
      </c>
      <c r="J86" s="184"/>
      <c r="K86" s="121"/>
      <c r="L86" s="104">
        <f t="shared" si="19"/>
        <v>0</v>
      </c>
      <c r="M86" s="104">
        <f t="shared" si="20"/>
        <v>0</v>
      </c>
      <c r="N86" s="104">
        <f t="shared" si="21"/>
        <v>0</v>
      </c>
    </row>
    <row r="87" spans="1:14" ht="18" customHeight="1">
      <c r="A87" s="91" t="s">
        <v>239</v>
      </c>
      <c r="B87" s="184">
        <f t="shared" si="15"/>
        <v>0</v>
      </c>
      <c r="C87" s="184">
        <f t="shared" si="16"/>
        <v>0</v>
      </c>
      <c r="D87" s="184"/>
      <c r="E87" s="184"/>
      <c r="F87" s="184"/>
      <c r="G87" s="184"/>
      <c r="H87" s="184">
        <f t="shared" si="17"/>
        <v>0</v>
      </c>
      <c r="I87" s="184" t="s">
        <v>278</v>
      </c>
      <c r="J87" s="184"/>
      <c r="K87" s="121"/>
      <c r="L87" s="104">
        <f t="shared" si="19"/>
        <v>0</v>
      </c>
      <c r="M87" s="104">
        <f t="shared" si="20"/>
        <v>0</v>
      </c>
      <c r="N87" s="104">
        <f t="shared" si="21"/>
        <v>0</v>
      </c>
    </row>
    <row r="88" spans="1:14" ht="18" customHeight="1">
      <c r="A88" s="91" t="s">
        <v>240</v>
      </c>
      <c r="B88" s="184">
        <f t="shared" si="15"/>
        <v>0</v>
      </c>
      <c r="C88" s="184">
        <f t="shared" si="16"/>
        <v>0</v>
      </c>
      <c r="D88" s="184"/>
      <c r="E88" s="184"/>
      <c r="F88" s="184"/>
      <c r="G88" s="184"/>
      <c r="H88" s="184">
        <f t="shared" si="17"/>
        <v>0</v>
      </c>
      <c r="I88" s="184" t="s">
        <v>278</v>
      </c>
      <c r="J88" s="184"/>
      <c r="K88" s="121"/>
      <c r="L88" s="104">
        <f t="shared" si="19"/>
        <v>0</v>
      </c>
      <c r="M88" s="104">
        <f t="shared" si="20"/>
        <v>0</v>
      </c>
      <c r="N88" s="104">
        <f t="shared" si="21"/>
        <v>0</v>
      </c>
    </row>
    <row r="89" spans="1:14" ht="18" customHeight="1">
      <c r="A89" s="91" t="s">
        <v>241</v>
      </c>
      <c r="B89" s="184">
        <f t="shared" si="15"/>
        <v>0</v>
      </c>
      <c r="C89" s="184">
        <f t="shared" si="16"/>
        <v>0</v>
      </c>
      <c r="D89" s="184"/>
      <c r="E89" s="184"/>
      <c r="F89" s="184"/>
      <c r="G89" s="184"/>
      <c r="H89" s="184">
        <f t="shared" si="17"/>
        <v>0</v>
      </c>
      <c r="I89" s="184" t="s">
        <v>278</v>
      </c>
      <c r="J89" s="184"/>
      <c r="K89" s="121"/>
      <c r="L89" s="104">
        <f t="shared" si="19"/>
        <v>0</v>
      </c>
      <c r="M89" s="104">
        <f t="shared" si="20"/>
        <v>0</v>
      </c>
      <c r="N89" s="104">
        <f t="shared" si="21"/>
        <v>0</v>
      </c>
    </row>
    <row r="90" spans="1:14" ht="18" customHeight="1">
      <c r="A90" s="91" t="s">
        <v>242</v>
      </c>
      <c r="B90" s="184">
        <f t="shared" si="15"/>
        <v>0</v>
      </c>
      <c r="C90" s="184">
        <f t="shared" si="16"/>
        <v>0</v>
      </c>
      <c r="D90" s="184"/>
      <c r="E90" s="184"/>
      <c r="F90" s="184"/>
      <c r="G90" s="184"/>
      <c r="H90" s="184">
        <f t="shared" si="17"/>
        <v>0</v>
      </c>
      <c r="I90" s="184" t="s">
        <v>278</v>
      </c>
      <c r="J90" s="184"/>
      <c r="K90" s="121"/>
      <c r="L90" s="104">
        <f t="shared" si="19"/>
        <v>0</v>
      </c>
      <c r="M90" s="104">
        <f t="shared" si="20"/>
        <v>0</v>
      </c>
      <c r="N90" s="104">
        <f t="shared" si="21"/>
        <v>0</v>
      </c>
    </row>
    <row r="91" spans="1:14" ht="18" customHeight="1">
      <c r="A91" s="91" t="s">
        <v>263</v>
      </c>
      <c r="B91" s="184">
        <f t="shared" si="15"/>
        <v>0</v>
      </c>
      <c r="C91" s="184">
        <f t="shared" si="16"/>
        <v>0</v>
      </c>
      <c r="D91" s="184"/>
      <c r="E91" s="184"/>
      <c r="F91" s="184"/>
      <c r="G91" s="184"/>
      <c r="H91" s="184">
        <f t="shared" si="17"/>
        <v>0</v>
      </c>
      <c r="I91" s="184" t="s">
        <v>278</v>
      </c>
      <c r="J91" s="184"/>
      <c r="K91" s="121"/>
      <c r="L91" s="104">
        <f t="shared" si="19"/>
        <v>0</v>
      </c>
      <c r="M91" s="104">
        <f t="shared" si="20"/>
        <v>0</v>
      </c>
      <c r="N91" s="104">
        <f t="shared" si="21"/>
        <v>0</v>
      </c>
    </row>
    <row r="92" spans="1:14" ht="18" customHeight="1">
      <c r="A92" s="91" t="s">
        <v>262</v>
      </c>
      <c r="B92" s="184">
        <f t="shared" si="15"/>
        <v>0</v>
      </c>
      <c r="C92" s="184">
        <f t="shared" si="16"/>
        <v>0</v>
      </c>
      <c r="D92" s="184"/>
      <c r="E92" s="184"/>
      <c r="F92" s="184"/>
      <c r="G92" s="184"/>
      <c r="H92" s="184">
        <f t="shared" si="17"/>
        <v>0</v>
      </c>
      <c r="I92" s="184" t="s">
        <v>278</v>
      </c>
      <c r="J92" s="184"/>
      <c r="K92" s="121"/>
      <c r="L92" s="104">
        <f t="shared" si="19"/>
        <v>0</v>
      </c>
      <c r="M92" s="104">
        <f t="shared" si="20"/>
        <v>0</v>
      </c>
      <c r="N92" s="104">
        <f t="shared" si="21"/>
        <v>0</v>
      </c>
    </row>
    <row r="93" spans="1:14" ht="18" customHeight="1">
      <c r="A93" s="91" t="s">
        <v>261</v>
      </c>
      <c r="B93" s="184">
        <f t="shared" si="15"/>
        <v>0</v>
      </c>
      <c r="C93" s="184">
        <f t="shared" si="16"/>
        <v>0</v>
      </c>
      <c r="D93" s="184"/>
      <c r="E93" s="184"/>
      <c r="F93" s="184"/>
      <c r="G93" s="184"/>
      <c r="H93" s="184">
        <f t="shared" si="17"/>
        <v>0</v>
      </c>
      <c r="I93" s="184" t="s">
        <v>278</v>
      </c>
      <c r="J93" s="184"/>
      <c r="K93" s="121"/>
      <c r="L93" s="104">
        <f t="shared" si="19"/>
        <v>0</v>
      </c>
      <c r="M93" s="104">
        <f t="shared" si="20"/>
        <v>0</v>
      </c>
      <c r="N93" s="104">
        <f t="shared" si="21"/>
        <v>0</v>
      </c>
    </row>
    <row r="94" spans="1:14" ht="18" customHeight="1">
      <c r="A94" s="91" t="s">
        <v>260</v>
      </c>
      <c r="B94" s="184">
        <f t="shared" si="15"/>
        <v>0</v>
      </c>
      <c r="C94" s="184">
        <f t="shared" si="16"/>
        <v>0</v>
      </c>
      <c r="D94" s="184"/>
      <c r="E94" s="184"/>
      <c r="F94" s="184"/>
      <c r="G94" s="184"/>
      <c r="H94" s="184">
        <f t="shared" si="17"/>
        <v>0</v>
      </c>
      <c r="I94" s="184" t="s">
        <v>278</v>
      </c>
      <c r="J94" s="184"/>
      <c r="K94" s="121"/>
      <c r="L94" s="104">
        <f t="shared" si="19"/>
        <v>0</v>
      </c>
      <c r="M94" s="104">
        <f t="shared" si="20"/>
        <v>0</v>
      </c>
      <c r="N94" s="104">
        <f t="shared" si="21"/>
        <v>0</v>
      </c>
    </row>
    <row r="95" spans="1:14" ht="18" customHeight="1">
      <c r="A95" s="91" t="s">
        <v>243</v>
      </c>
      <c r="B95" s="184">
        <f t="shared" si="15"/>
        <v>0</v>
      </c>
      <c r="C95" s="184">
        <f t="shared" si="16"/>
        <v>0</v>
      </c>
      <c r="D95" s="184"/>
      <c r="E95" s="184"/>
      <c r="F95" s="184"/>
      <c r="G95" s="184"/>
      <c r="H95" s="184">
        <f t="shared" si="17"/>
        <v>0</v>
      </c>
      <c r="I95" s="184" t="s">
        <v>278</v>
      </c>
      <c r="J95" s="184"/>
      <c r="K95" s="121"/>
      <c r="L95" s="104">
        <f t="shared" si="19"/>
        <v>0</v>
      </c>
      <c r="M95" s="104">
        <f t="shared" si="20"/>
        <v>0</v>
      </c>
      <c r="N95" s="104">
        <f t="shared" si="21"/>
        <v>0</v>
      </c>
    </row>
    <row r="96" spans="1:14" s="98" customFormat="1" ht="18" customHeight="1">
      <c r="A96" s="97" t="s">
        <v>244</v>
      </c>
      <c r="B96" s="186">
        <f t="shared" si="15"/>
        <v>0</v>
      </c>
      <c r="C96" s="186">
        <f t="shared" si="16"/>
        <v>0</v>
      </c>
      <c r="D96" s="186">
        <f>SUM(D97:D98)</f>
        <v>0</v>
      </c>
      <c r="E96" s="186" t="s">
        <v>278</v>
      </c>
      <c r="F96" s="186">
        <f>SUM(F97:F98)</f>
        <v>0</v>
      </c>
      <c r="G96" s="186" t="s">
        <v>278</v>
      </c>
      <c r="H96" s="186">
        <f t="shared" si="17"/>
        <v>0</v>
      </c>
      <c r="I96" s="186">
        <f>SUM(I97:I98)</f>
        <v>0</v>
      </c>
      <c r="J96" s="186">
        <f>SUM(J97:J98)</f>
        <v>0</v>
      </c>
      <c r="K96" s="124" t="s">
        <v>278</v>
      </c>
      <c r="L96" s="102"/>
      <c r="M96" s="102"/>
      <c r="N96" s="102"/>
    </row>
    <row r="97" spans="1:14" ht="18" customHeight="1">
      <c r="A97" s="91" t="s">
        <v>259</v>
      </c>
      <c r="B97" s="184">
        <f t="shared" si="15"/>
        <v>0</v>
      </c>
      <c r="C97" s="184">
        <f t="shared" si="16"/>
        <v>0</v>
      </c>
      <c r="D97" s="184"/>
      <c r="E97" s="184" t="s">
        <v>278</v>
      </c>
      <c r="F97" s="184"/>
      <c r="G97" s="184" t="s">
        <v>278</v>
      </c>
      <c r="H97" s="184">
        <f t="shared" si="17"/>
        <v>0</v>
      </c>
      <c r="I97" s="184" t="s">
        <v>278</v>
      </c>
      <c r="J97" s="184"/>
      <c r="K97" s="123" t="s">
        <v>278</v>
      </c>
      <c r="L97" s="103"/>
      <c r="M97" s="103"/>
      <c r="N97" s="103"/>
    </row>
    <row r="98" spans="1:14" ht="18" customHeight="1">
      <c r="A98" s="91" t="s">
        <v>258</v>
      </c>
      <c r="B98" s="184">
        <f t="shared" si="15"/>
        <v>0</v>
      </c>
      <c r="C98" s="184">
        <f t="shared" si="16"/>
        <v>0</v>
      </c>
      <c r="D98" s="184"/>
      <c r="E98" s="184" t="s">
        <v>278</v>
      </c>
      <c r="F98" s="184"/>
      <c r="G98" s="184" t="s">
        <v>278</v>
      </c>
      <c r="H98" s="184">
        <f t="shared" si="17"/>
        <v>0</v>
      </c>
      <c r="I98" s="184" t="s">
        <v>278</v>
      </c>
      <c r="J98" s="184"/>
      <c r="K98" s="123" t="s">
        <v>278</v>
      </c>
      <c r="L98" s="103"/>
      <c r="M98" s="103"/>
      <c r="N98" s="103"/>
    </row>
    <row r="99" spans="1:14" s="98" customFormat="1" ht="18" customHeight="1">
      <c r="A99" s="97" t="s">
        <v>245</v>
      </c>
      <c r="B99" s="186">
        <f t="shared" si="15"/>
        <v>0</v>
      </c>
      <c r="C99" s="186">
        <f t="shared" si="16"/>
        <v>0</v>
      </c>
      <c r="D99" s="186">
        <f>SUM(D100:D104)</f>
        <v>0</v>
      </c>
      <c r="E99" s="186" t="s">
        <v>278</v>
      </c>
      <c r="F99" s="186">
        <f>SUM(F100:F104)</f>
        <v>0</v>
      </c>
      <c r="G99" s="186" t="s">
        <v>278</v>
      </c>
      <c r="H99" s="186">
        <f t="shared" si="17"/>
        <v>0</v>
      </c>
      <c r="I99" s="186">
        <f>SUM(I100:I104)</f>
        <v>0</v>
      </c>
      <c r="J99" s="186">
        <f>SUM(J100:J104)</f>
        <v>0</v>
      </c>
      <c r="K99" s="124" t="s">
        <v>278</v>
      </c>
      <c r="L99" s="102"/>
      <c r="M99" s="102"/>
      <c r="N99" s="102"/>
    </row>
    <row r="100" spans="1:14" ht="18" customHeight="1">
      <c r="A100" s="91" t="s">
        <v>259</v>
      </c>
      <c r="B100" s="184">
        <f t="shared" si="15"/>
        <v>0</v>
      </c>
      <c r="C100" s="184">
        <f t="shared" si="16"/>
        <v>0</v>
      </c>
      <c r="D100" s="184"/>
      <c r="E100" s="184" t="s">
        <v>278</v>
      </c>
      <c r="F100" s="184"/>
      <c r="G100" s="184" t="s">
        <v>278</v>
      </c>
      <c r="H100" s="184">
        <f t="shared" si="17"/>
        <v>0</v>
      </c>
      <c r="I100" s="184" t="s">
        <v>278</v>
      </c>
      <c r="J100" s="184"/>
      <c r="K100" s="123" t="s">
        <v>278</v>
      </c>
      <c r="L100" s="103"/>
      <c r="M100" s="103"/>
      <c r="N100" s="103"/>
    </row>
    <row r="101" spans="1:14" ht="18" customHeight="1">
      <c r="A101" s="91" t="s">
        <v>246</v>
      </c>
      <c r="B101" s="184">
        <f t="shared" si="15"/>
        <v>0</v>
      </c>
      <c r="C101" s="184">
        <f t="shared" si="16"/>
        <v>0</v>
      </c>
      <c r="D101" s="184"/>
      <c r="E101" s="184" t="s">
        <v>278</v>
      </c>
      <c r="F101" s="184"/>
      <c r="G101" s="184" t="s">
        <v>278</v>
      </c>
      <c r="H101" s="184">
        <f t="shared" si="17"/>
        <v>0</v>
      </c>
      <c r="I101" s="184" t="s">
        <v>278</v>
      </c>
      <c r="J101" s="184"/>
      <c r="K101" s="123" t="s">
        <v>278</v>
      </c>
      <c r="L101" s="103"/>
      <c r="M101" s="103"/>
      <c r="N101" s="103"/>
    </row>
    <row r="102" spans="1:14" ht="18" customHeight="1">
      <c r="A102" s="91" t="s">
        <v>247</v>
      </c>
      <c r="B102" s="184">
        <f t="shared" si="15"/>
        <v>0</v>
      </c>
      <c r="C102" s="184">
        <f t="shared" si="16"/>
        <v>0</v>
      </c>
      <c r="D102" s="184"/>
      <c r="E102" s="184" t="s">
        <v>278</v>
      </c>
      <c r="F102" s="184"/>
      <c r="G102" s="184" t="s">
        <v>278</v>
      </c>
      <c r="H102" s="184">
        <f t="shared" si="17"/>
        <v>0</v>
      </c>
      <c r="I102" s="184" t="s">
        <v>278</v>
      </c>
      <c r="J102" s="184"/>
      <c r="K102" s="123" t="s">
        <v>278</v>
      </c>
      <c r="L102" s="103"/>
      <c r="M102" s="103"/>
      <c r="N102" s="103"/>
    </row>
    <row r="103" spans="1:14" ht="18" customHeight="1">
      <c r="A103" s="91" t="s">
        <v>248</v>
      </c>
      <c r="B103" s="184">
        <f t="shared" si="15"/>
        <v>0</v>
      </c>
      <c r="C103" s="184">
        <f t="shared" si="16"/>
        <v>0</v>
      </c>
      <c r="D103" s="184"/>
      <c r="E103" s="184" t="s">
        <v>278</v>
      </c>
      <c r="F103" s="184"/>
      <c r="G103" s="184" t="s">
        <v>278</v>
      </c>
      <c r="H103" s="184">
        <f t="shared" si="17"/>
        <v>0</v>
      </c>
      <c r="I103" s="184" t="s">
        <v>278</v>
      </c>
      <c r="J103" s="184"/>
      <c r="K103" s="123" t="s">
        <v>278</v>
      </c>
      <c r="L103" s="103"/>
      <c r="M103" s="103"/>
      <c r="N103" s="103"/>
    </row>
    <row r="104" spans="1:14" ht="18" customHeight="1">
      <c r="A104" s="91" t="s">
        <v>258</v>
      </c>
      <c r="B104" s="184">
        <f t="shared" si="15"/>
        <v>0</v>
      </c>
      <c r="C104" s="184">
        <f t="shared" si="16"/>
        <v>0</v>
      </c>
      <c r="D104" s="184"/>
      <c r="E104" s="184" t="s">
        <v>278</v>
      </c>
      <c r="F104" s="184"/>
      <c r="G104" s="184" t="s">
        <v>278</v>
      </c>
      <c r="H104" s="184">
        <f t="shared" si="17"/>
        <v>0</v>
      </c>
      <c r="I104" s="184" t="s">
        <v>278</v>
      </c>
      <c r="J104" s="184"/>
      <c r="K104" s="123" t="s">
        <v>278</v>
      </c>
      <c r="L104" s="103"/>
      <c r="M104" s="103"/>
      <c r="N104" s="103"/>
    </row>
    <row r="105" spans="1:14" s="98" customFormat="1" ht="18" customHeight="1">
      <c r="A105" s="97" t="s">
        <v>249</v>
      </c>
      <c r="B105" s="186">
        <f t="shared" si="15"/>
        <v>0</v>
      </c>
      <c r="C105" s="186">
        <f t="shared" si="16"/>
        <v>0</v>
      </c>
      <c r="D105" s="186">
        <f>SUM(D106:D107)</f>
        <v>0</v>
      </c>
      <c r="E105" s="186" t="s">
        <v>278</v>
      </c>
      <c r="F105" s="186">
        <f>SUM(F106:F107)</f>
        <v>0</v>
      </c>
      <c r="G105" s="186" t="s">
        <v>278</v>
      </c>
      <c r="H105" s="186">
        <f t="shared" si="17"/>
        <v>0</v>
      </c>
      <c r="I105" s="186">
        <f>SUM(I106:I107)</f>
        <v>0</v>
      </c>
      <c r="J105" s="186">
        <f>SUM(J106:J107)</f>
        <v>0</v>
      </c>
      <c r="K105" s="124" t="s">
        <v>278</v>
      </c>
      <c r="L105" s="102"/>
      <c r="M105" s="102"/>
      <c r="N105" s="102"/>
    </row>
    <row r="106" spans="1:11" ht="18" customHeight="1">
      <c r="A106" s="91" t="s">
        <v>250</v>
      </c>
      <c r="B106" s="184">
        <f t="shared" si="15"/>
        <v>0</v>
      </c>
      <c r="C106" s="184">
        <f t="shared" si="16"/>
        <v>0</v>
      </c>
      <c r="D106" s="184"/>
      <c r="E106" s="184" t="s">
        <v>278</v>
      </c>
      <c r="F106" s="184"/>
      <c r="G106" s="184" t="s">
        <v>278</v>
      </c>
      <c r="H106" s="184">
        <f t="shared" si="17"/>
        <v>0</v>
      </c>
      <c r="I106" s="184" t="s">
        <v>278</v>
      </c>
      <c r="J106" s="184"/>
      <c r="K106" s="123" t="s">
        <v>278</v>
      </c>
    </row>
    <row r="107" spans="1:11" ht="18" customHeight="1">
      <c r="A107" s="91" t="s">
        <v>251</v>
      </c>
      <c r="B107" s="184">
        <f t="shared" si="15"/>
        <v>0</v>
      </c>
      <c r="C107" s="184">
        <f t="shared" si="16"/>
        <v>0</v>
      </c>
      <c r="D107" s="184"/>
      <c r="E107" s="184" t="s">
        <v>278</v>
      </c>
      <c r="F107" s="184"/>
      <c r="G107" s="184" t="s">
        <v>278</v>
      </c>
      <c r="H107" s="184">
        <f t="shared" si="17"/>
        <v>0</v>
      </c>
      <c r="I107" s="184" t="s">
        <v>278</v>
      </c>
      <c r="J107" s="184"/>
      <c r="K107" s="123" t="s">
        <v>278</v>
      </c>
    </row>
    <row r="108" spans="1:11" s="98" customFormat="1" ht="18" customHeight="1">
      <c r="A108" s="97" t="s">
        <v>274</v>
      </c>
      <c r="B108" s="186">
        <f t="shared" si="15"/>
        <v>0</v>
      </c>
      <c r="C108" s="186">
        <f t="shared" si="16"/>
        <v>0</v>
      </c>
      <c r="D108" s="186">
        <f>SUM(D109:D112)</f>
        <v>0</v>
      </c>
      <c r="E108" s="186" t="s">
        <v>278</v>
      </c>
      <c r="F108" s="186">
        <f>SUM(F109:F112)</f>
        <v>0</v>
      </c>
      <c r="G108" s="186" t="s">
        <v>278</v>
      </c>
      <c r="H108" s="186">
        <f t="shared" si="17"/>
        <v>0</v>
      </c>
      <c r="I108" s="186">
        <f>SUM(I109:I112)</f>
        <v>0</v>
      </c>
      <c r="J108" s="186">
        <f>SUM(J109:J112)</f>
        <v>0</v>
      </c>
      <c r="K108" s="124" t="s">
        <v>278</v>
      </c>
    </row>
    <row r="109" spans="1:11" ht="18" customHeight="1">
      <c r="A109" s="91" t="s">
        <v>252</v>
      </c>
      <c r="B109" s="184">
        <f t="shared" si="15"/>
        <v>0</v>
      </c>
      <c r="C109" s="184">
        <f t="shared" si="16"/>
        <v>0</v>
      </c>
      <c r="D109" s="184"/>
      <c r="E109" s="184" t="s">
        <v>278</v>
      </c>
      <c r="F109" s="184"/>
      <c r="G109" s="184" t="s">
        <v>278</v>
      </c>
      <c r="H109" s="184">
        <f t="shared" si="17"/>
        <v>0</v>
      </c>
      <c r="I109" s="184" t="s">
        <v>278</v>
      </c>
      <c r="J109" s="184"/>
      <c r="K109" s="123" t="s">
        <v>278</v>
      </c>
    </row>
    <row r="110" spans="1:11" ht="18" customHeight="1">
      <c r="A110" s="91" t="s">
        <v>253</v>
      </c>
      <c r="B110" s="184">
        <f t="shared" si="15"/>
        <v>0</v>
      </c>
      <c r="C110" s="184">
        <f t="shared" si="16"/>
        <v>0</v>
      </c>
      <c r="D110" s="184"/>
      <c r="E110" s="184" t="s">
        <v>278</v>
      </c>
      <c r="F110" s="184"/>
      <c r="G110" s="184" t="s">
        <v>278</v>
      </c>
      <c r="H110" s="184">
        <f t="shared" si="17"/>
        <v>0</v>
      </c>
      <c r="I110" s="184" t="s">
        <v>278</v>
      </c>
      <c r="J110" s="184"/>
      <c r="K110" s="123" t="s">
        <v>278</v>
      </c>
    </row>
    <row r="111" spans="1:11" ht="24">
      <c r="A111" s="91" t="s">
        <v>254</v>
      </c>
      <c r="B111" s="184">
        <f t="shared" si="15"/>
        <v>0</v>
      </c>
      <c r="C111" s="184">
        <f t="shared" si="16"/>
        <v>0</v>
      </c>
      <c r="D111" s="184"/>
      <c r="E111" s="184" t="s">
        <v>278</v>
      </c>
      <c r="F111" s="184"/>
      <c r="G111" s="184" t="s">
        <v>278</v>
      </c>
      <c r="H111" s="184">
        <f t="shared" si="17"/>
        <v>0</v>
      </c>
      <c r="I111" s="184" t="s">
        <v>278</v>
      </c>
      <c r="J111" s="184"/>
      <c r="K111" s="123" t="s">
        <v>278</v>
      </c>
    </row>
    <row r="112" spans="1:11" ht="18" customHeight="1">
      <c r="A112" s="91" t="s">
        <v>255</v>
      </c>
      <c r="B112" s="184">
        <f t="shared" si="15"/>
        <v>0</v>
      </c>
      <c r="C112" s="184">
        <f t="shared" si="16"/>
        <v>0</v>
      </c>
      <c r="D112" s="184"/>
      <c r="E112" s="184" t="s">
        <v>278</v>
      </c>
      <c r="F112" s="184"/>
      <c r="G112" s="184" t="s">
        <v>278</v>
      </c>
      <c r="H112" s="184">
        <f t="shared" si="17"/>
        <v>0</v>
      </c>
      <c r="I112" s="184" t="s">
        <v>278</v>
      </c>
      <c r="J112" s="184"/>
      <c r="K112" s="123" t="s">
        <v>278</v>
      </c>
    </row>
    <row r="113" spans="1:11" ht="18" customHeight="1">
      <c r="A113" s="91"/>
      <c r="B113" s="184"/>
      <c r="C113" s="184"/>
      <c r="D113" s="184"/>
      <c r="E113" s="184"/>
      <c r="F113" s="184"/>
      <c r="G113" s="184"/>
      <c r="H113" s="184"/>
      <c r="I113" s="184"/>
      <c r="J113" s="184"/>
      <c r="K113" s="121"/>
    </row>
    <row r="114" spans="1:11" s="98" customFormat="1" ht="18" customHeight="1">
      <c r="A114" s="99" t="s">
        <v>256</v>
      </c>
      <c r="B114" s="186">
        <f t="shared" si="15"/>
        <v>1873.0899999999997</v>
      </c>
      <c r="C114" s="186">
        <f>SUM(D114,F114)</f>
        <v>1873.0899999999997</v>
      </c>
      <c r="D114" s="186">
        <f>D7+D21+D49+D61+D66+D79+D96+D99+D105+D108</f>
        <v>1664.3599999999997</v>
      </c>
      <c r="E114" s="186">
        <f>E7+E21+E66+E79</f>
        <v>50.92</v>
      </c>
      <c r="F114" s="186">
        <f>F7+F21+F49+F61+F66+F79+F96+F99+F105+F108</f>
        <v>208.73</v>
      </c>
      <c r="G114" s="186">
        <f>G7+G21+G66+G79</f>
        <v>0</v>
      </c>
      <c r="H114" s="186">
        <f>SUM(I114:J114)</f>
        <v>0</v>
      </c>
      <c r="I114" s="186">
        <f>I7+I21+I49+I61+I66+I79+I96+I99+I105+I108</f>
        <v>0</v>
      </c>
      <c r="J114" s="186">
        <f>J7+J21+J49+J61+J66+J79+J96+J99+J105+J108</f>
        <v>0</v>
      </c>
      <c r="K114" s="122">
        <f>K7+K21+K66+K79</f>
        <v>0</v>
      </c>
    </row>
  </sheetData>
  <sheetProtection/>
  <mergeCells count="12">
    <mergeCell ref="A4:A6"/>
    <mergeCell ref="C5:C6"/>
    <mergeCell ref="H5:H6"/>
    <mergeCell ref="I5:I6"/>
    <mergeCell ref="J5:K5"/>
    <mergeCell ref="D5:E5"/>
    <mergeCell ref="L4:M4"/>
    <mergeCell ref="F5:G5"/>
    <mergeCell ref="B4:B6"/>
    <mergeCell ref="I3:K3"/>
    <mergeCell ref="C4:G4"/>
    <mergeCell ref="H4:K4"/>
  </mergeCells>
  <printOptions horizontalCentered="1"/>
  <pageMargins left="0.7480314960629921" right="0.7480314960629921" top="0.6" bottom="0.6" header="0.5118110236220472" footer="0.5118110236220472"/>
  <pageSetup fitToHeight="1" fitToWidth="1" horizontalDpi="600" verticalDpi="600" orientation="landscape" paperSize="9" r:id="rId1"/>
  <ignoredErrors>
    <ignoredError sqref="H114 E1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pane ySplit="4" topLeftCell="A5" activePane="bottomLeft" state="frozen"/>
      <selection pane="topLeft" activeCell="C26" sqref="C26"/>
      <selection pane="bottomLeft" activeCell="D15" sqref="D15"/>
    </sheetView>
  </sheetViews>
  <sheetFormatPr defaultColWidth="10.28125" defaultRowHeight="14.25" customHeight="1"/>
  <cols>
    <col min="1" max="2" width="34.57421875" style="18" customWidth="1"/>
    <col min="3" max="16384" width="10.28125" style="18" customWidth="1"/>
  </cols>
  <sheetData>
    <row r="1" ht="14.25" customHeight="1">
      <c r="A1" s="95" t="s">
        <v>273</v>
      </c>
    </row>
    <row r="2" spans="1:2" ht="32.25" customHeight="1">
      <c r="A2" s="287" t="s">
        <v>132</v>
      </c>
      <c r="B2" s="288"/>
    </row>
    <row r="3" spans="1:2" ht="15" customHeight="1">
      <c r="A3" s="19"/>
      <c r="B3" s="83" t="s">
        <v>134</v>
      </c>
    </row>
    <row r="4" spans="1:2" s="21" customFormat="1" ht="44.25" customHeight="1">
      <c r="A4" s="20" t="s">
        <v>42</v>
      </c>
      <c r="B4" s="20" t="s">
        <v>43</v>
      </c>
    </row>
    <row r="5" spans="1:2" s="23" customFormat="1" ht="44.25" customHeight="1">
      <c r="A5" s="22" t="s">
        <v>44</v>
      </c>
      <c r="B5" s="188">
        <f>SUM(B6:B8)</f>
        <v>47.35</v>
      </c>
    </row>
    <row r="6" spans="1:2" s="23" customFormat="1" ht="44.25" customHeight="1">
      <c r="A6" s="24" t="s">
        <v>45</v>
      </c>
      <c r="B6" s="189"/>
    </row>
    <row r="7" spans="1:2" s="23" customFormat="1" ht="44.25" customHeight="1">
      <c r="A7" s="24" t="s">
        <v>46</v>
      </c>
      <c r="B7" s="189">
        <v>0.95</v>
      </c>
    </row>
    <row r="8" spans="1:2" s="23" customFormat="1" ht="44.25" customHeight="1">
      <c r="A8" s="154" t="s">
        <v>306</v>
      </c>
      <c r="B8" s="189">
        <v>46.4</v>
      </c>
    </row>
    <row r="9" spans="1:2" s="23" customFormat="1" ht="44.25" customHeight="1">
      <c r="A9" s="154" t="s">
        <v>307</v>
      </c>
      <c r="B9" s="189">
        <v>46.4</v>
      </c>
    </row>
    <row r="10" spans="1:2" s="23" customFormat="1" ht="44.25" customHeight="1">
      <c r="A10" s="154" t="s">
        <v>308</v>
      </c>
      <c r="B10" s="25"/>
    </row>
    <row r="11" s="23" customFormat="1" ht="14.25" customHeight="1">
      <c r="A11" s="26"/>
    </row>
  </sheetData>
  <sheetProtection/>
  <mergeCells count="1">
    <mergeCell ref="A2:B2"/>
  </mergeCells>
  <printOptions horizontalCentered="1" verticalCentered="1"/>
  <pageMargins left="0.412698413" right="0.396825396825397" top="0.992063492063492" bottom="0.992063492063492" header="0.51181" footer="0.51181"/>
  <pageSetup errors="blank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HREP</cp:lastModifiedBy>
  <cp:lastPrinted>2018-02-05T02:30:09Z</cp:lastPrinted>
  <dcterms:created xsi:type="dcterms:W3CDTF">2015-12-02T05:28:39Z</dcterms:created>
  <dcterms:modified xsi:type="dcterms:W3CDTF">2018-02-08T02:30:52Z</dcterms:modified>
  <cp:category/>
  <cp:version/>
  <cp:contentType/>
  <cp:contentStatus/>
</cp:coreProperties>
</file>